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" yWindow="24" windowWidth="11076" windowHeight="7200" tabRatio="562" activeTab="2"/>
  </bookViews>
  <sheets>
    <sheet name="Δηλώσεις" sheetId="1" r:id="rId1"/>
    <sheet name="Γράφημα1" sheetId="2" r:id="rId2"/>
    <sheet name="Έσοδα" sheetId="3" r:id="rId3"/>
    <sheet name="Γράφημα2" sheetId="4" r:id="rId4"/>
    <sheet name="Φύλλο3" sheetId="5" r:id="rId5"/>
  </sheets>
  <definedNames/>
  <calcPr fullCalcOnLoad="1"/>
</workbook>
</file>

<file path=xl/sharedStrings.xml><?xml version="1.0" encoding="utf-8"?>
<sst xmlns="http://schemas.openxmlformats.org/spreadsheetml/2006/main" count="32" uniqueCount="20">
  <si>
    <t>Σε επεξεργασία</t>
  </si>
  <si>
    <t>Αρχική υποβολή</t>
  </si>
  <si>
    <t>Προσωρινή υπαγωγή</t>
  </si>
  <si>
    <t>Ολοκληρωμένη υπαγωγή</t>
  </si>
  <si>
    <t>Σύνολο</t>
  </si>
  <si>
    <t>Ημερομηνία</t>
  </si>
  <si>
    <t>Αρ. Πληρωμών</t>
  </si>
  <si>
    <t>Έσοδα</t>
  </si>
  <si>
    <t>Αθροιστικά έσοδα</t>
  </si>
  <si>
    <t>Μέσος όρος πληρωμών</t>
  </si>
  <si>
    <t>Αθροιστικές πληρωμές</t>
  </si>
  <si>
    <t>Web Banking</t>
  </si>
  <si>
    <t>Κατάστημα</t>
  </si>
  <si>
    <t>Παράβολο</t>
  </si>
  <si>
    <t>Ειδικό Πρόστιμο</t>
  </si>
  <si>
    <t>Αριθμός</t>
  </si>
  <si>
    <t>Ποσό</t>
  </si>
  <si>
    <t>Αθροιστικό ποσό</t>
  </si>
  <si>
    <t>Μέσος όρος</t>
  </si>
  <si>
    <t xml:space="preserve"> Ημερομηνία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</si>
</sst>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/dd/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color indexed="8"/>
      <name val="Arial"/>
      <family val="0"/>
    </font>
    <font>
      <sz val="10"/>
      <color indexed="8"/>
      <name val="Arial"/>
      <family val="0"/>
    </font>
    <font>
      <b/>
      <sz val="11.25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9.25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Εξέλιξη των δηλώσεων του Ν 4014/2011 ανά κατάσταση  υπαγωγής</a:t>
            </a:r>
          </a:p>
        </c:rich>
      </c:tx>
      <c:layout>
        <c:manualLayout>
          <c:xMode val="factor"/>
          <c:yMode val="factor"/>
          <c:x val="-0.006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25"/>
          <c:w val="0.974"/>
          <c:h val="0.852"/>
        </c:manualLayout>
      </c:layout>
      <c:areaChart>
        <c:grouping val="stacked"/>
        <c:varyColors val="0"/>
        <c:ser>
          <c:idx val="0"/>
          <c:order val="0"/>
          <c:tx>
            <c:strRef>
              <c:f>Δηλώσεις!$B$6</c:f>
              <c:strCache>
                <c:ptCount val="1"/>
                <c:pt idx="0">
                  <c:v>Σε επεξεργασία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Δηλώσεις!$B$7:$B$57</c:f>
              <c:numCache>
                <c:ptCount val="51"/>
                <c:pt idx="0">
                  <c:v>3600</c:v>
                </c:pt>
                <c:pt idx="1">
                  <c:v>4236</c:v>
                </c:pt>
                <c:pt idx="2">
                  <c:v>5431</c:v>
                </c:pt>
                <c:pt idx="3">
                  <c:v>6425</c:v>
                </c:pt>
                <c:pt idx="4">
                  <c:v>7692</c:v>
                </c:pt>
                <c:pt idx="5">
                  <c:v>8054</c:v>
                </c:pt>
                <c:pt idx="6">
                  <c:v>9258</c:v>
                </c:pt>
                <c:pt idx="7">
                  <c:v>10347</c:v>
                </c:pt>
                <c:pt idx="8">
                  <c:v>11419</c:v>
                </c:pt>
                <c:pt idx="9">
                  <c:v>12677</c:v>
                </c:pt>
                <c:pt idx="10">
                  <c:v>13832</c:v>
                </c:pt>
                <c:pt idx="11">
                  <c:v>14133</c:v>
                </c:pt>
                <c:pt idx="12">
                  <c:v>14224</c:v>
                </c:pt>
                <c:pt idx="13">
                  <c:v>15289</c:v>
                </c:pt>
                <c:pt idx="14">
                  <c:v>16582</c:v>
                </c:pt>
                <c:pt idx="15">
                  <c:v>17592</c:v>
                </c:pt>
                <c:pt idx="16">
                  <c:v>18530</c:v>
                </c:pt>
                <c:pt idx="17">
                  <c:v>19932</c:v>
                </c:pt>
                <c:pt idx="18">
                  <c:v>21210</c:v>
                </c:pt>
                <c:pt idx="19">
                  <c:v>22306</c:v>
                </c:pt>
                <c:pt idx="20">
                  <c:v>22896</c:v>
                </c:pt>
                <c:pt idx="21">
                  <c:v>23783</c:v>
                </c:pt>
                <c:pt idx="22">
                  <c:v>24554</c:v>
                </c:pt>
                <c:pt idx="23">
                  <c:v>25538</c:v>
                </c:pt>
                <c:pt idx="24">
                  <c:v>26943</c:v>
                </c:pt>
                <c:pt idx="25">
                  <c:v>28067</c:v>
                </c:pt>
                <c:pt idx="26">
                  <c:v>29237</c:v>
                </c:pt>
                <c:pt idx="27">
                  <c:v>30784</c:v>
                </c:pt>
                <c:pt idx="28">
                  <c:v>31221</c:v>
                </c:pt>
                <c:pt idx="29">
                  <c:v>32818</c:v>
                </c:pt>
                <c:pt idx="30">
                  <c:v>34274</c:v>
                </c:pt>
                <c:pt idx="31">
                  <c:v>36116</c:v>
                </c:pt>
                <c:pt idx="32">
                  <c:v>37207</c:v>
                </c:pt>
                <c:pt idx="33">
                  <c:v>39278</c:v>
                </c:pt>
                <c:pt idx="34">
                  <c:v>39917</c:v>
                </c:pt>
                <c:pt idx="35">
                  <c:v>41875</c:v>
                </c:pt>
                <c:pt idx="36">
                  <c:v>43689</c:v>
                </c:pt>
                <c:pt idx="37">
                  <c:v>45730</c:v>
                </c:pt>
                <c:pt idx="38">
                  <c:v>47757</c:v>
                </c:pt>
                <c:pt idx="39">
                  <c:v>49394</c:v>
                </c:pt>
                <c:pt idx="40">
                  <c:v>50407</c:v>
                </c:pt>
                <c:pt idx="41">
                  <c:v>51153</c:v>
                </c:pt>
                <c:pt idx="42">
                  <c:v>53064</c:v>
                </c:pt>
                <c:pt idx="43">
                  <c:v>55329</c:v>
                </c:pt>
                <c:pt idx="44">
                  <c:v>56848</c:v>
                </c:pt>
                <c:pt idx="45">
                  <c:v>58336</c:v>
                </c:pt>
                <c:pt idx="46">
                  <c:v>60198</c:v>
                </c:pt>
                <c:pt idx="47">
                  <c:v>61628</c:v>
                </c:pt>
                <c:pt idx="48">
                  <c:v>62695</c:v>
                </c:pt>
                <c:pt idx="49">
                  <c:v>63975</c:v>
                </c:pt>
                <c:pt idx="50">
                  <c:v>65413</c:v>
                </c:pt>
              </c:numCache>
            </c:numRef>
          </c:val>
        </c:ser>
        <c:ser>
          <c:idx val="1"/>
          <c:order val="1"/>
          <c:tx>
            <c:strRef>
              <c:f>Δηλώσεις!$C$6</c:f>
              <c:strCache>
                <c:ptCount val="1"/>
                <c:pt idx="0">
                  <c:v>Αρχική υποβολή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Δηλώσεις!$C$7:$C$57</c:f>
              <c:numCache>
                <c:ptCount val="51"/>
                <c:pt idx="0">
                  <c:v>223</c:v>
                </c:pt>
                <c:pt idx="1">
                  <c:v>313</c:v>
                </c:pt>
                <c:pt idx="2">
                  <c:v>509</c:v>
                </c:pt>
                <c:pt idx="3">
                  <c:v>704</c:v>
                </c:pt>
                <c:pt idx="4">
                  <c:v>913</c:v>
                </c:pt>
                <c:pt idx="5">
                  <c:v>1002</c:v>
                </c:pt>
                <c:pt idx="6">
                  <c:v>1280</c:v>
                </c:pt>
                <c:pt idx="7">
                  <c:v>1581</c:v>
                </c:pt>
                <c:pt idx="8">
                  <c:v>1859</c:v>
                </c:pt>
                <c:pt idx="9">
                  <c:v>2178</c:v>
                </c:pt>
                <c:pt idx="10">
                  <c:v>2514</c:v>
                </c:pt>
                <c:pt idx="11">
                  <c:v>2573</c:v>
                </c:pt>
                <c:pt idx="12">
                  <c:v>2592</c:v>
                </c:pt>
                <c:pt idx="13">
                  <c:v>2884</c:v>
                </c:pt>
                <c:pt idx="14">
                  <c:v>3238</c:v>
                </c:pt>
                <c:pt idx="15">
                  <c:v>3477</c:v>
                </c:pt>
                <c:pt idx="16">
                  <c:v>3819</c:v>
                </c:pt>
                <c:pt idx="17">
                  <c:v>4318</c:v>
                </c:pt>
                <c:pt idx="18">
                  <c:v>4798</c:v>
                </c:pt>
                <c:pt idx="19">
                  <c:v>5110</c:v>
                </c:pt>
                <c:pt idx="20">
                  <c:v>5325</c:v>
                </c:pt>
                <c:pt idx="21">
                  <c:v>5554</c:v>
                </c:pt>
                <c:pt idx="22">
                  <c:v>5784</c:v>
                </c:pt>
                <c:pt idx="23">
                  <c:v>6095</c:v>
                </c:pt>
                <c:pt idx="24">
                  <c:v>6760</c:v>
                </c:pt>
                <c:pt idx="25">
                  <c:v>7245</c:v>
                </c:pt>
                <c:pt idx="26">
                  <c:v>7750</c:v>
                </c:pt>
                <c:pt idx="27">
                  <c:v>8269</c:v>
                </c:pt>
                <c:pt idx="28">
                  <c:v>8416</c:v>
                </c:pt>
                <c:pt idx="29">
                  <c:v>9154</c:v>
                </c:pt>
                <c:pt idx="30">
                  <c:v>9881</c:v>
                </c:pt>
                <c:pt idx="31">
                  <c:v>10825</c:v>
                </c:pt>
                <c:pt idx="32">
                  <c:v>11635</c:v>
                </c:pt>
                <c:pt idx="33">
                  <c:v>12560</c:v>
                </c:pt>
                <c:pt idx="34">
                  <c:v>12831</c:v>
                </c:pt>
                <c:pt idx="35">
                  <c:v>13867</c:v>
                </c:pt>
                <c:pt idx="36">
                  <c:v>15003</c:v>
                </c:pt>
                <c:pt idx="37">
                  <c:v>16213</c:v>
                </c:pt>
                <c:pt idx="38">
                  <c:v>17464</c:v>
                </c:pt>
                <c:pt idx="39">
                  <c:v>18437</c:v>
                </c:pt>
                <c:pt idx="40">
                  <c:v>19067</c:v>
                </c:pt>
                <c:pt idx="41">
                  <c:v>19438</c:v>
                </c:pt>
                <c:pt idx="42">
                  <c:v>21352</c:v>
                </c:pt>
                <c:pt idx="43">
                  <c:v>23943</c:v>
                </c:pt>
                <c:pt idx="44">
                  <c:v>25362</c:v>
                </c:pt>
                <c:pt idx="45">
                  <c:v>26413</c:v>
                </c:pt>
                <c:pt idx="46">
                  <c:v>27551</c:v>
                </c:pt>
                <c:pt idx="47">
                  <c:v>28499</c:v>
                </c:pt>
                <c:pt idx="48">
                  <c:v>28963</c:v>
                </c:pt>
                <c:pt idx="49">
                  <c:v>29271</c:v>
                </c:pt>
                <c:pt idx="50">
                  <c:v>30075</c:v>
                </c:pt>
              </c:numCache>
            </c:numRef>
          </c:val>
        </c:ser>
        <c:ser>
          <c:idx val="2"/>
          <c:order val="2"/>
          <c:tx>
            <c:strRef>
              <c:f>Δηλώσεις!$D$6</c:f>
              <c:strCache>
                <c:ptCount val="1"/>
                <c:pt idx="0">
                  <c:v>Προσωρινή υπαγωγή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Δηλώσεις!$D$7:$D$57</c:f>
              <c:numCache>
                <c:ptCount val="51"/>
                <c:pt idx="0">
                  <c:v>2</c:v>
                </c:pt>
                <c:pt idx="1">
                  <c:v>17</c:v>
                </c:pt>
                <c:pt idx="2">
                  <c:v>55</c:v>
                </c:pt>
                <c:pt idx="3">
                  <c:v>92</c:v>
                </c:pt>
                <c:pt idx="4">
                  <c:v>139</c:v>
                </c:pt>
                <c:pt idx="5">
                  <c:v>145</c:v>
                </c:pt>
                <c:pt idx="6">
                  <c:v>192</c:v>
                </c:pt>
                <c:pt idx="7">
                  <c:v>264</c:v>
                </c:pt>
                <c:pt idx="8">
                  <c:v>368</c:v>
                </c:pt>
                <c:pt idx="9">
                  <c:v>488</c:v>
                </c:pt>
                <c:pt idx="10">
                  <c:v>586</c:v>
                </c:pt>
                <c:pt idx="11">
                  <c:v>589</c:v>
                </c:pt>
                <c:pt idx="12">
                  <c:v>593</c:v>
                </c:pt>
                <c:pt idx="13">
                  <c:v>678</c:v>
                </c:pt>
                <c:pt idx="14">
                  <c:v>794</c:v>
                </c:pt>
                <c:pt idx="15">
                  <c:v>902</c:v>
                </c:pt>
                <c:pt idx="16">
                  <c:v>981</c:v>
                </c:pt>
                <c:pt idx="17">
                  <c:v>1085</c:v>
                </c:pt>
                <c:pt idx="18">
                  <c:v>1198</c:v>
                </c:pt>
                <c:pt idx="19">
                  <c:v>1369</c:v>
                </c:pt>
                <c:pt idx="20">
                  <c:v>1449</c:v>
                </c:pt>
                <c:pt idx="21">
                  <c:v>1576</c:v>
                </c:pt>
                <c:pt idx="22">
                  <c:v>1619</c:v>
                </c:pt>
                <c:pt idx="23">
                  <c:v>1752</c:v>
                </c:pt>
                <c:pt idx="24">
                  <c:v>1936</c:v>
                </c:pt>
                <c:pt idx="25">
                  <c:v>2105</c:v>
                </c:pt>
                <c:pt idx="26">
                  <c:v>2321</c:v>
                </c:pt>
                <c:pt idx="27">
                  <c:v>2617</c:v>
                </c:pt>
                <c:pt idx="28">
                  <c:v>2633</c:v>
                </c:pt>
                <c:pt idx="29">
                  <c:v>2851</c:v>
                </c:pt>
                <c:pt idx="30">
                  <c:v>3111</c:v>
                </c:pt>
                <c:pt idx="31">
                  <c:v>3381</c:v>
                </c:pt>
                <c:pt idx="32">
                  <c:v>3545</c:v>
                </c:pt>
                <c:pt idx="33">
                  <c:v>3831</c:v>
                </c:pt>
                <c:pt idx="34">
                  <c:v>3862</c:v>
                </c:pt>
                <c:pt idx="35">
                  <c:v>4187</c:v>
                </c:pt>
                <c:pt idx="36">
                  <c:v>4480</c:v>
                </c:pt>
                <c:pt idx="37">
                  <c:v>4908</c:v>
                </c:pt>
                <c:pt idx="38">
                  <c:v>5306</c:v>
                </c:pt>
                <c:pt idx="39">
                  <c:v>5661</c:v>
                </c:pt>
                <c:pt idx="40">
                  <c:v>5756</c:v>
                </c:pt>
                <c:pt idx="41">
                  <c:v>5820</c:v>
                </c:pt>
                <c:pt idx="42">
                  <c:v>6344</c:v>
                </c:pt>
                <c:pt idx="43">
                  <c:v>6875</c:v>
                </c:pt>
                <c:pt idx="44">
                  <c:v>7345</c:v>
                </c:pt>
                <c:pt idx="45">
                  <c:v>7850</c:v>
                </c:pt>
                <c:pt idx="46">
                  <c:v>8478</c:v>
                </c:pt>
                <c:pt idx="47">
                  <c:v>9287</c:v>
                </c:pt>
                <c:pt idx="48">
                  <c:v>9871</c:v>
                </c:pt>
                <c:pt idx="49">
                  <c:v>10601</c:v>
                </c:pt>
                <c:pt idx="50">
                  <c:v>11233</c:v>
                </c:pt>
              </c:numCache>
            </c:numRef>
          </c:val>
        </c:ser>
        <c:ser>
          <c:idx val="3"/>
          <c:order val="3"/>
          <c:tx>
            <c:strRef>
              <c:f>Δηλώσεις!$E$6</c:f>
              <c:strCache>
                <c:ptCount val="1"/>
                <c:pt idx="0">
                  <c:v>Ολοκληρωμένη υπαγωγή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Δηλώσεις!$E$7:$E$57</c:f>
              <c:numCache>
                <c:ptCount val="5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24</c:v>
                </c:pt>
                <c:pt idx="5">
                  <c:v>24</c:v>
                </c:pt>
                <c:pt idx="6">
                  <c:v>40</c:v>
                </c:pt>
                <c:pt idx="7">
                  <c:v>60</c:v>
                </c:pt>
                <c:pt idx="8">
                  <c:v>90</c:v>
                </c:pt>
                <c:pt idx="9">
                  <c:v>127</c:v>
                </c:pt>
                <c:pt idx="10">
                  <c:v>148</c:v>
                </c:pt>
                <c:pt idx="11">
                  <c:v>150</c:v>
                </c:pt>
                <c:pt idx="12">
                  <c:v>151</c:v>
                </c:pt>
                <c:pt idx="13">
                  <c:v>199</c:v>
                </c:pt>
                <c:pt idx="14">
                  <c:v>254</c:v>
                </c:pt>
                <c:pt idx="15">
                  <c:v>307</c:v>
                </c:pt>
                <c:pt idx="16">
                  <c:v>366</c:v>
                </c:pt>
                <c:pt idx="17">
                  <c:v>405</c:v>
                </c:pt>
                <c:pt idx="18">
                  <c:v>468</c:v>
                </c:pt>
                <c:pt idx="19">
                  <c:v>563</c:v>
                </c:pt>
                <c:pt idx="20">
                  <c:v>615</c:v>
                </c:pt>
                <c:pt idx="21">
                  <c:v>679</c:v>
                </c:pt>
                <c:pt idx="22">
                  <c:v>700</c:v>
                </c:pt>
                <c:pt idx="23">
                  <c:v>799</c:v>
                </c:pt>
                <c:pt idx="24">
                  <c:v>940</c:v>
                </c:pt>
                <c:pt idx="25">
                  <c:v>1109</c:v>
                </c:pt>
                <c:pt idx="26">
                  <c:v>1291</c:v>
                </c:pt>
                <c:pt idx="27">
                  <c:v>1485</c:v>
                </c:pt>
                <c:pt idx="28">
                  <c:v>1515</c:v>
                </c:pt>
                <c:pt idx="29">
                  <c:v>1719</c:v>
                </c:pt>
                <c:pt idx="30">
                  <c:v>1889</c:v>
                </c:pt>
                <c:pt idx="31">
                  <c:v>2184</c:v>
                </c:pt>
                <c:pt idx="32">
                  <c:v>2381</c:v>
                </c:pt>
                <c:pt idx="33">
                  <c:v>2644</c:v>
                </c:pt>
                <c:pt idx="34">
                  <c:v>2680</c:v>
                </c:pt>
                <c:pt idx="35">
                  <c:v>2994</c:v>
                </c:pt>
                <c:pt idx="36">
                  <c:v>3287</c:v>
                </c:pt>
                <c:pt idx="37">
                  <c:v>3714</c:v>
                </c:pt>
                <c:pt idx="38">
                  <c:v>4171</c:v>
                </c:pt>
                <c:pt idx="39">
                  <c:v>4538</c:v>
                </c:pt>
                <c:pt idx="40">
                  <c:v>4613</c:v>
                </c:pt>
                <c:pt idx="41">
                  <c:v>4672</c:v>
                </c:pt>
                <c:pt idx="42">
                  <c:v>5239</c:v>
                </c:pt>
                <c:pt idx="43">
                  <c:v>5729</c:v>
                </c:pt>
                <c:pt idx="44">
                  <c:v>6247</c:v>
                </c:pt>
                <c:pt idx="45">
                  <c:v>6795</c:v>
                </c:pt>
                <c:pt idx="46">
                  <c:v>7433</c:v>
                </c:pt>
                <c:pt idx="47">
                  <c:v>8300</c:v>
                </c:pt>
                <c:pt idx="48">
                  <c:v>8982</c:v>
                </c:pt>
                <c:pt idx="49">
                  <c:v>9811</c:v>
                </c:pt>
                <c:pt idx="50">
                  <c:v>10809</c:v>
                </c:pt>
              </c:numCache>
            </c:numRef>
          </c:val>
        </c:ser>
        <c:axId val="24242581"/>
        <c:axId val="16856638"/>
      </c:areaChart>
      <c:dateAx>
        <c:axId val="24242581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68566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19625"/>
          <c:w val="0.1905"/>
          <c:h val="0.1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Αθροιστική Εξέλιξη των Εσόδων του Ν. 4014/2011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4"/>
          <c:w val="0.92325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Έσοδα!$H$1</c:f>
              <c:strCache>
                <c:ptCount val="1"/>
                <c:pt idx="0">
                  <c:v>Παράβολο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Έσοδα!$A$3:$A$45</c:f>
              <c:strCache>
                <c:ptCount val="43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40826</c:v>
                </c:pt>
                <c:pt idx="6">
                  <c:v>40827</c:v>
                </c:pt>
                <c:pt idx="7">
                  <c:v>40828</c:v>
                </c:pt>
                <c:pt idx="8">
                  <c:v>40829</c:v>
                </c:pt>
                <c:pt idx="9">
                  <c:v>40830</c:v>
                </c:pt>
                <c:pt idx="10">
                  <c:v>40833</c:v>
                </c:pt>
                <c:pt idx="11">
                  <c:v>40834</c:v>
                </c:pt>
                <c:pt idx="12">
                  <c:v>40835</c:v>
                </c:pt>
                <c:pt idx="13">
                  <c:v>40836</c:v>
                </c:pt>
                <c:pt idx="14">
                  <c:v>40837</c:v>
                </c:pt>
                <c:pt idx="15">
                  <c:v>40840</c:v>
                </c:pt>
                <c:pt idx="16">
                  <c:v>40841</c:v>
                </c:pt>
                <c:pt idx="17">
                  <c:v>40842</c:v>
                </c:pt>
                <c:pt idx="18">
                  <c:v>40843</c:v>
                </c:pt>
                <c:pt idx="19">
                  <c:v>40847</c:v>
                </c:pt>
                <c:pt idx="20">
                  <c:v>40848</c:v>
                </c:pt>
                <c:pt idx="21">
                  <c:v>40849</c:v>
                </c:pt>
                <c:pt idx="22">
                  <c:v>40850</c:v>
                </c:pt>
                <c:pt idx="23">
                  <c:v>40851</c:v>
                </c:pt>
                <c:pt idx="24">
                  <c:v>40854</c:v>
                </c:pt>
                <c:pt idx="25">
                  <c:v>40855</c:v>
                </c:pt>
                <c:pt idx="26">
                  <c:v>40856</c:v>
                </c:pt>
                <c:pt idx="27">
                  <c:v>40857</c:v>
                </c:pt>
                <c:pt idx="28">
                  <c:v>40858</c:v>
                </c:pt>
                <c:pt idx="29">
                  <c:v>40861</c:v>
                </c:pt>
                <c:pt idx="30">
                  <c:v>40862</c:v>
                </c:pt>
                <c:pt idx="31">
                  <c:v>40863</c:v>
                </c:pt>
                <c:pt idx="32">
                  <c:v>40864</c:v>
                </c:pt>
                <c:pt idx="33">
                  <c:v>40865</c:v>
                </c:pt>
                <c:pt idx="34">
                  <c:v>40868</c:v>
                </c:pt>
                <c:pt idx="35">
                  <c:v>40869</c:v>
                </c:pt>
                <c:pt idx="36">
                  <c:v>40870</c:v>
                </c:pt>
                <c:pt idx="37">
                  <c:v>40871</c:v>
                </c:pt>
                <c:pt idx="38">
                  <c:v>40872</c:v>
                </c:pt>
                <c:pt idx="39">
                  <c:v>40875</c:v>
                </c:pt>
                <c:pt idx="40">
                  <c:v>40876</c:v>
                </c:pt>
                <c:pt idx="41">
                  <c:v>40877</c:v>
                </c:pt>
                <c:pt idx="42">
                  <c:v>40878</c:v>
                </c:pt>
              </c:strCache>
            </c:strRef>
          </c:cat>
          <c:val>
            <c:numRef>
              <c:f>Έσοδα!$J$3:$J$45</c:f>
              <c:numCache>
                <c:ptCount val="43"/>
                <c:pt idx="0">
                  <c:v>25500</c:v>
                </c:pt>
                <c:pt idx="1">
                  <c:v>94000</c:v>
                </c:pt>
                <c:pt idx="2">
                  <c:v>169000</c:v>
                </c:pt>
                <c:pt idx="3">
                  <c:v>267000</c:v>
                </c:pt>
                <c:pt idx="4">
                  <c:v>393500</c:v>
                </c:pt>
                <c:pt idx="5">
                  <c:v>547000</c:v>
                </c:pt>
                <c:pt idx="6">
                  <c:v>711500</c:v>
                </c:pt>
                <c:pt idx="7">
                  <c:v>974500</c:v>
                </c:pt>
                <c:pt idx="8">
                  <c:v>1185000</c:v>
                </c:pt>
                <c:pt idx="9">
                  <c:v>1423500</c:v>
                </c:pt>
                <c:pt idx="10">
                  <c:v>1737000</c:v>
                </c:pt>
                <c:pt idx="11">
                  <c:v>2016000</c:v>
                </c:pt>
                <c:pt idx="12">
                  <c:v>2125000</c:v>
                </c:pt>
                <c:pt idx="13">
                  <c:v>2285000</c:v>
                </c:pt>
                <c:pt idx="14">
                  <c:v>2674000</c:v>
                </c:pt>
                <c:pt idx="15">
                  <c:v>3092000</c:v>
                </c:pt>
                <c:pt idx="16">
                  <c:v>3495000</c:v>
                </c:pt>
                <c:pt idx="17">
                  <c:v>3836000</c:v>
                </c:pt>
                <c:pt idx="18">
                  <c:v>4170000</c:v>
                </c:pt>
                <c:pt idx="19">
                  <c:v>4578500</c:v>
                </c:pt>
                <c:pt idx="20">
                  <c:v>5003000</c:v>
                </c:pt>
                <c:pt idx="21">
                  <c:v>5447500</c:v>
                </c:pt>
                <c:pt idx="22">
                  <c:v>5924000</c:v>
                </c:pt>
                <c:pt idx="23">
                  <c:v>6434000</c:v>
                </c:pt>
                <c:pt idx="24">
                  <c:v>7096500</c:v>
                </c:pt>
                <c:pt idx="25">
                  <c:v>7769000</c:v>
                </c:pt>
                <c:pt idx="26">
                  <c:v>8444000</c:v>
                </c:pt>
                <c:pt idx="27">
                  <c:v>9232500</c:v>
                </c:pt>
                <c:pt idx="28">
                  <c:v>10015000</c:v>
                </c:pt>
                <c:pt idx="29">
                  <c:v>10943000</c:v>
                </c:pt>
                <c:pt idx="30">
                  <c:v>12051000</c:v>
                </c:pt>
                <c:pt idx="31">
                  <c:v>13203500</c:v>
                </c:pt>
                <c:pt idx="32">
                  <c:v>14254500</c:v>
                </c:pt>
                <c:pt idx="33">
                  <c:v>15406500</c:v>
                </c:pt>
                <c:pt idx="34">
                  <c:v>17104500</c:v>
                </c:pt>
                <c:pt idx="35">
                  <c:v>18952000</c:v>
                </c:pt>
                <c:pt idx="36">
                  <c:v>20946500</c:v>
                </c:pt>
                <c:pt idx="37">
                  <c:v>22551500</c:v>
                </c:pt>
                <c:pt idx="38">
                  <c:v>23974000</c:v>
                </c:pt>
                <c:pt idx="39">
                  <c:v>25901500</c:v>
                </c:pt>
                <c:pt idx="40">
                  <c:v>27680000</c:v>
                </c:pt>
                <c:pt idx="41">
                  <c:v>29392500</c:v>
                </c:pt>
                <c:pt idx="42">
                  <c:v>30060500</c:v>
                </c:pt>
              </c:numCache>
            </c:numRef>
          </c:val>
        </c:ser>
        <c:ser>
          <c:idx val="1"/>
          <c:order val="1"/>
          <c:tx>
            <c:strRef>
              <c:f>Έσοδα!$L$1</c:f>
              <c:strCache>
                <c:ptCount val="1"/>
                <c:pt idx="0">
                  <c:v>Ειδικό Πρόστιμο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Έσοδα!$A$3:$A$45</c:f>
              <c:strCache>
                <c:ptCount val="43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40826</c:v>
                </c:pt>
                <c:pt idx="6">
                  <c:v>40827</c:v>
                </c:pt>
                <c:pt idx="7">
                  <c:v>40828</c:v>
                </c:pt>
                <c:pt idx="8">
                  <c:v>40829</c:v>
                </c:pt>
                <c:pt idx="9">
                  <c:v>40830</c:v>
                </c:pt>
                <c:pt idx="10">
                  <c:v>40833</c:v>
                </c:pt>
                <c:pt idx="11">
                  <c:v>40834</c:v>
                </c:pt>
                <c:pt idx="12">
                  <c:v>40835</c:v>
                </c:pt>
                <c:pt idx="13">
                  <c:v>40836</c:v>
                </c:pt>
                <c:pt idx="14">
                  <c:v>40837</c:v>
                </c:pt>
                <c:pt idx="15">
                  <c:v>40840</c:v>
                </c:pt>
                <c:pt idx="16">
                  <c:v>40841</c:v>
                </c:pt>
                <c:pt idx="17">
                  <c:v>40842</c:v>
                </c:pt>
                <c:pt idx="18">
                  <c:v>40843</c:v>
                </c:pt>
                <c:pt idx="19">
                  <c:v>40847</c:v>
                </c:pt>
                <c:pt idx="20">
                  <c:v>40848</c:v>
                </c:pt>
                <c:pt idx="21">
                  <c:v>40849</c:v>
                </c:pt>
                <c:pt idx="22">
                  <c:v>40850</c:v>
                </c:pt>
                <c:pt idx="23">
                  <c:v>40851</c:v>
                </c:pt>
                <c:pt idx="24">
                  <c:v>40854</c:v>
                </c:pt>
                <c:pt idx="25">
                  <c:v>40855</c:v>
                </c:pt>
                <c:pt idx="26">
                  <c:v>40856</c:v>
                </c:pt>
                <c:pt idx="27">
                  <c:v>40857</c:v>
                </c:pt>
                <c:pt idx="28">
                  <c:v>40858</c:v>
                </c:pt>
                <c:pt idx="29">
                  <c:v>40861</c:v>
                </c:pt>
                <c:pt idx="30">
                  <c:v>40862</c:v>
                </c:pt>
                <c:pt idx="31">
                  <c:v>40863</c:v>
                </c:pt>
                <c:pt idx="32">
                  <c:v>40864</c:v>
                </c:pt>
                <c:pt idx="33">
                  <c:v>40865</c:v>
                </c:pt>
                <c:pt idx="34">
                  <c:v>40868</c:v>
                </c:pt>
                <c:pt idx="35">
                  <c:v>40869</c:v>
                </c:pt>
                <c:pt idx="36">
                  <c:v>40870</c:v>
                </c:pt>
                <c:pt idx="37">
                  <c:v>40871</c:v>
                </c:pt>
                <c:pt idx="38">
                  <c:v>40872</c:v>
                </c:pt>
                <c:pt idx="39">
                  <c:v>40875</c:v>
                </c:pt>
                <c:pt idx="40">
                  <c:v>40876</c:v>
                </c:pt>
                <c:pt idx="41">
                  <c:v>40877</c:v>
                </c:pt>
                <c:pt idx="42">
                  <c:v>40878</c:v>
                </c:pt>
              </c:strCache>
            </c:strRef>
          </c:cat>
          <c:val>
            <c:numRef>
              <c:f>Έσοδα!$N$3:$N$45</c:f>
              <c:numCache>
                <c:ptCount val="43"/>
                <c:pt idx="0">
                  <c:v>0</c:v>
                </c:pt>
                <c:pt idx="1">
                  <c:v>1091.84</c:v>
                </c:pt>
                <c:pt idx="2">
                  <c:v>36388.13</c:v>
                </c:pt>
                <c:pt idx="3">
                  <c:v>133252.65</c:v>
                </c:pt>
                <c:pt idx="4">
                  <c:v>203730.44</c:v>
                </c:pt>
                <c:pt idx="5">
                  <c:v>328949.99</c:v>
                </c:pt>
                <c:pt idx="6">
                  <c:v>428161.47</c:v>
                </c:pt>
                <c:pt idx="7">
                  <c:v>549789.35</c:v>
                </c:pt>
                <c:pt idx="8">
                  <c:v>683975.35</c:v>
                </c:pt>
                <c:pt idx="9">
                  <c:v>813399.33</c:v>
                </c:pt>
                <c:pt idx="10">
                  <c:v>1007174.19</c:v>
                </c:pt>
                <c:pt idx="11">
                  <c:v>1149512.5</c:v>
                </c:pt>
                <c:pt idx="12">
                  <c:v>1221310.59</c:v>
                </c:pt>
                <c:pt idx="13">
                  <c:v>1342269.85</c:v>
                </c:pt>
                <c:pt idx="14">
                  <c:v>1538091.54</c:v>
                </c:pt>
                <c:pt idx="15">
                  <c:v>1748500.4100000001</c:v>
                </c:pt>
                <c:pt idx="16">
                  <c:v>2004143.79</c:v>
                </c:pt>
                <c:pt idx="17">
                  <c:v>2278619.88</c:v>
                </c:pt>
                <c:pt idx="18">
                  <c:v>2576022.1399999997</c:v>
                </c:pt>
                <c:pt idx="19">
                  <c:v>2898765.2199999997</c:v>
                </c:pt>
                <c:pt idx="20">
                  <c:v>3273513.8499999996</c:v>
                </c:pt>
                <c:pt idx="21">
                  <c:v>3818863.5699999994</c:v>
                </c:pt>
                <c:pt idx="22">
                  <c:v>4204768.919999999</c:v>
                </c:pt>
                <c:pt idx="23">
                  <c:v>4876679.349999999</c:v>
                </c:pt>
                <c:pt idx="24">
                  <c:v>5639679.529999998</c:v>
                </c:pt>
                <c:pt idx="25">
                  <c:v>6317608.229999999</c:v>
                </c:pt>
                <c:pt idx="26">
                  <c:v>6897725.129999999</c:v>
                </c:pt>
                <c:pt idx="27">
                  <c:v>7395792.359999999</c:v>
                </c:pt>
                <c:pt idx="28">
                  <c:v>7951050.869999999</c:v>
                </c:pt>
                <c:pt idx="29">
                  <c:v>8614403.92</c:v>
                </c:pt>
                <c:pt idx="30">
                  <c:v>9225528.05</c:v>
                </c:pt>
                <c:pt idx="31">
                  <c:v>9844667.55</c:v>
                </c:pt>
                <c:pt idx="32">
                  <c:v>10537103.520000001</c:v>
                </c:pt>
                <c:pt idx="33">
                  <c:v>11143685.21</c:v>
                </c:pt>
                <c:pt idx="34">
                  <c:v>12125660.100000001</c:v>
                </c:pt>
                <c:pt idx="35">
                  <c:v>13053800.030000001</c:v>
                </c:pt>
                <c:pt idx="36">
                  <c:v>13713142.490000002</c:v>
                </c:pt>
                <c:pt idx="37">
                  <c:v>14459220.650000002</c:v>
                </c:pt>
                <c:pt idx="38">
                  <c:v>15421541.770000001</c:v>
                </c:pt>
                <c:pt idx="39">
                  <c:v>16940197.740000002</c:v>
                </c:pt>
                <c:pt idx="40">
                  <c:v>17918752.400000002</c:v>
                </c:pt>
                <c:pt idx="41">
                  <c:v>19068496.950000003</c:v>
                </c:pt>
                <c:pt idx="42">
                  <c:v>19643993.730000004</c:v>
                </c:pt>
              </c:numCache>
            </c:numRef>
          </c:val>
        </c:ser>
        <c:axId val="17492015"/>
        <c:axId val="23210408"/>
      </c:areaChart>
      <c:dateAx>
        <c:axId val="17492015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3210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25"/>
          <c:y val="0.15825"/>
          <c:w val="0.141"/>
          <c:h val="0.08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25">
      <selection activeCell="F57" sqref="F57"/>
    </sheetView>
  </sheetViews>
  <sheetFormatPr defaultColWidth="8.7109375" defaultRowHeight="12.75"/>
  <cols>
    <col min="1" max="1" width="16.421875" style="0" customWidth="1"/>
    <col min="2" max="2" width="12.7109375" style="0" customWidth="1"/>
    <col min="3" max="3" width="10.28125" style="0" customWidth="1"/>
    <col min="4" max="4" width="12.7109375" style="0" customWidth="1"/>
    <col min="5" max="5" width="15.421875" style="0" customWidth="1"/>
    <col min="6" max="6" width="11.00390625" style="0" customWidth="1"/>
    <col min="7" max="7" width="12.140625" style="0" customWidth="1"/>
    <col min="8" max="8" width="10.421875" style="0" customWidth="1"/>
    <col min="9" max="11" width="5.140625" style="0" customWidth="1"/>
    <col min="12" max="12" width="10.140625" style="0" customWidth="1"/>
  </cols>
  <sheetData>
    <row r="2" spans="1:3" ht="12.75">
      <c r="A2" t="s">
        <v>0</v>
      </c>
      <c r="B2">
        <v>65413</v>
      </c>
      <c r="C2">
        <f>SUM(B2:B5)</f>
        <v>117530</v>
      </c>
    </row>
    <row r="3" spans="1:2" ht="12.75">
      <c r="A3" t="s">
        <v>1</v>
      </c>
      <c r="B3">
        <v>30075</v>
      </c>
    </row>
    <row r="4" spans="1:2" ht="12.75">
      <c r="A4" t="s">
        <v>2</v>
      </c>
      <c r="B4">
        <v>11233</v>
      </c>
    </row>
    <row r="5" spans="1:2" ht="12.75">
      <c r="A5" t="s">
        <v>3</v>
      </c>
      <c r="B5">
        <v>10809</v>
      </c>
    </row>
    <row r="6" spans="1:6" ht="26.25">
      <c r="A6" s="8" t="s">
        <v>19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1:6" ht="12.75">
      <c r="A7" s="3">
        <v>40820</v>
      </c>
      <c r="B7" s="1">
        <v>3600</v>
      </c>
      <c r="C7" s="1">
        <v>223</v>
      </c>
      <c r="D7" s="1">
        <v>2</v>
      </c>
      <c r="E7" s="1">
        <v>1</v>
      </c>
      <c r="F7" s="1">
        <f aca="true" t="shared" si="0" ref="F7:F57">SUM(B7:E7)</f>
        <v>3826</v>
      </c>
    </row>
    <row r="8" spans="1:6" ht="12.75">
      <c r="A8" s="3">
        <f>A7+1</f>
        <v>40821</v>
      </c>
      <c r="B8" s="1">
        <v>4236</v>
      </c>
      <c r="C8" s="1">
        <v>313</v>
      </c>
      <c r="D8" s="1">
        <v>17</v>
      </c>
      <c r="E8" s="1">
        <v>1</v>
      </c>
      <c r="F8" s="1">
        <f t="shared" si="0"/>
        <v>4567</v>
      </c>
    </row>
    <row r="9" spans="1:6" ht="12.75">
      <c r="A9" s="3">
        <f aca="true" t="shared" si="1" ref="A9:A33">A8+1</f>
        <v>40822</v>
      </c>
      <c r="B9" s="1">
        <v>5431</v>
      </c>
      <c r="C9" s="1">
        <v>509</v>
      </c>
      <c r="D9" s="1">
        <v>55</v>
      </c>
      <c r="E9" s="1">
        <v>4</v>
      </c>
      <c r="F9" s="1">
        <f t="shared" si="0"/>
        <v>5999</v>
      </c>
    </row>
    <row r="10" spans="1:6" ht="12.75">
      <c r="A10" s="3">
        <f t="shared" si="1"/>
        <v>40823</v>
      </c>
      <c r="B10" s="1">
        <v>6425</v>
      </c>
      <c r="C10" s="1">
        <v>704</v>
      </c>
      <c r="D10" s="1">
        <v>92</v>
      </c>
      <c r="E10" s="1">
        <v>13</v>
      </c>
      <c r="F10" s="1">
        <f t="shared" si="0"/>
        <v>7234</v>
      </c>
    </row>
    <row r="11" spans="1:6" ht="12.75">
      <c r="A11" s="3">
        <f t="shared" si="1"/>
        <v>40824</v>
      </c>
      <c r="B11" s="1">
        <v>7692</v>
      </c>
      <c r="C11" s="1">
        <v>913</v>
      </c>
      <c r="D11" s="1">
        <v>139</v>
      </c>
      <c r="E11" s="1">
        <v>24</v>
      </c>
      <c r="F11" s="1">
        <f t="shared" si="0"/>
        <v>8768</v>
      </c>
    </row>
    <row r="12" spans="1:6" ht="12.75">
      <c r="A12" s="3">
        <f t="shared" si="1"/>
        <v>40825</v>
      </c>
      <c r="B12" s="1">
        <v>8054</v>
      </c>
      <c r="C12" s="1">
        <v>1002</v>
      </c>
      <c r="D12" s="1">
        <v>145</v>
      </c>
      <c r="E12" s="1">
        <v>24</v>
      </c>
      <c r="F12" s="1">
        <f t="shared" si="0"/>
        <v>9225</v>
      </c>
    </row>
    <row r="13" spans="1:6" ht="12.75">
      <c r="A13" s="3">
        <f t="shared" si="1"/>
        <v>40826</v>
      </c>
      <c r="B13" s="1">
        <v>9258</v>
      </c>
      <c r="C13" s="1">
        <v>1280</v>
      </c>
      <c r="D13" s="1">
        <v>192</v>
      </c>
      <c r="E13" s="1">
        <v>40</v>
      </c>
      <c r="F13" s="1">
        <f t="shared" si="0"/>
        <v>10770</v>
      </c>
    </row>
    <row r="14" spans="1:6" ht="12.75">
      <c r="A14" s="3">
        <f t="shared" si="1"/>
        <v>40827</v>
      </c>
      <c r="B14" s="1">
        <v>10347</v>
      </c>
      <c r="C14" s="1">
        <v>1581</v>
      </c>
      <c r="D14" s="1">
        <v>264</v>
      </c>
      <c r="E14" s="1">
        <v>60</v>
      </c>
      <c r="F14" s="1">
        <f t="shared" si="0"/>
        <v>12252</v>
      </c>
    </row>
    <row r="15" spans="1:6" ht="12.75">
      <c r="A15" s="3">
        <f t="shared" si="1"/>
        <v>40828</v>
      </c>
      <c r="B15" s="1">
        <v>11419</v>
      </c>
      <c r="C15" s="1">
        <v>1859</v>
      </c>
      <c r="D15" s="1">
        <v>368</v>
      </c>
      <c r="E15" s="1">
        <v>90</v>
      </c>
      <c r="F15" s="1">
        <f t="shared" si="0"/>
        <v>13736</v>
      </c>
    </row>
    <row r="16" spans="1:6" ht="12.75">
      <c r="A16" s="3">
        <f t="shared" si="1"/>
        <v>40829</v>
      </c>
      <c r="B16" s="1">
        <v>12677</v>
      </c>
      <c r="C16" s="1">
        <v>2178</v>
      </c>
      <c r="D16" s="1">
        <v>488</v>
      </c>
      <c r="E16" s="1">
        <v>127</v>
      </c>
      <c r="F16" s="1">
        <f t="shared" si="0"/>
        <v>15470</v>
      </c>
    </row>
    <row r="17" spans="1:6" ht="12.75">
      <c r="A17" s="3">
        <f t="shared" si="1"/>
        <v>40830</v>
      </c>
      <c r="B17" s="1">
        <v>13832</v>
      </c>
      <c r="C17" s="1">
        <v>2514</v>
      </c>
      <c r="D17" s="1">
        <v>586</v>
      </c>
      <c r="E17" s="1">
        <v>148</v>
      </c>
      <c r="F17" s="1">
        <f t="shared" si="0"/>
        <v>17080</v>
      </c>
    </row>
    <row r="18" spans="1:6" ht="12.75">
      <c r="A18" s="3">
        <f t="shared" si="1"/>
        <v>40831</v>
      </c>
      <c r="B18" s="1">
        <v>14133</v>
      </c>
      <c r="C18" s="1">
        <v>2573</v>
      </c>
      <c r="D18" s="1">
        <v>589</v>
      </c>
      <c r="E18" s="1">
        <v>150</v>
      </c>
      <c r="F18" s="1">
        <f t="shared" si="0"/>
        <v>17445</v>
      </c>
    </row>
    <row r="19" spans="1:6" ht="12.75">
      <c r="A19" s="3">
        <f t="shared" si="1"/>
        <v>40832</v>
      </c>
      <c r="B19" s="1">
        <v>14224</v>
      </c>
      <c r="C19" s="1">
        <v>2592</v>
      </c>
      <c r="D19" s="1">
        <v>593</v>
      </c>
      <c r="E19" s="1">
        <v>151</v>
      </c>
      <c r="F19" s="1">
        <f t="shared" si="0"/>
        <v>17560</v>
      </c>
    </row>
    <row r="20" spans="1:6" ht="12.75">
      <c r="A20" s="3">
        <f t="shared" si="1"/>
        <v>40833</v>
      </c>
      <c r="B20" s="1">
        <v>15289</v>
      </c>
      <c r="C20" s="1">
        <v>2884</v>
      </c>
      <c r="D20" s="1">
        <v>678</v>
      </c>
      <c r="E20" s="1">
        <v>199</v>
      </c>
      <c r="F20" s="1">
        <f t="shared" si="0"/>
        <v>19050</v>
      </c>
    </row>
    <row r="21" spans="1:6" ht="12.75">
      <c r="A21" s="3">
        <f t="shared" si="1"/>
        <v>40834</v>
      </c>
      <c r="B21" s="1">
        <v>16582</v>
      </c>
      <c r="C21" s="1">
        <v>3238</v>
      </c>
      <c r="D21" s="1">
        <v>794</v>
      </c>
      <c r="E21" s="1">
        <v>254</v>
      </c>
      <c r="F21" s="1">
        <f t="shared" si="0"/>
        <v>20868</v>
      </c>
    </row>
    <row r="22" spans="1:6" ht="12.75">
      <c r="A22" s="3">
        <f t="shared" si="1"/>
        <v>40835</v>
      </c>
      <c r="B22" s="1">
        <v>17592</v>
      </c>
      <c r="C22" s="1">
        <v>3477</v>
      </c>
      <c r="D22" s="1">
        <v>902</v>
      </c>
      <c r="E22" s="1">
        <v>307</v>
      </c>
      <c r="F22" s="1">
        <f t="shared" si="0"/>
        <v>22278</v>
      </c>
    </row>
    <row r="23" spans="1:6" ht="12.75">
      <c r="A23" s="3">
        <f t="shared" si="1"/>
        <v>40836</v>
      </c>
      <c r="B23" s="1">
        <v>18530</v>
      </c>
      <c r="C23" s="1">
        <v>3819</v>
      </c>
      <c r="D23" s="1">
        <v>981</v>
      </c>
      <c r="E23" s="1">
        <v>366</v>
      </c>
      <c r="F23" s="1">
        <f t="shared" si="0"/>
        <v>23696</v>
      </c>
    </row>
    <row r="24" spans="1:6" ht="12.75">
      <c r="A24" s="3">
        <v>40839</v>
      </c>
      <c r="B24" s="1">
        <v>19932</v>
      </c>
      <c r="C24" s="1">
        <v>4318</v>
      </c>
      <c r="D24" s="1">
        <v>1085</v>
      </c>
      <c r="E24" s="1">
        <v>405</v>
      </c>
      <c r="F24" s="1">
        <f t="shared" si="0"/>
        <v>25740</v>
      </c>
    </row>
    <row r="25" spans="1:6" ht="12.75">
      <c r="A25" s="3">
        <f t="shared" si="1"/>
        <v>40840</v>
      </c>
      <c r="B25" s="1">
        <v>21210</v>
      </c>
      <c r="C25" s="1">
        <v>4798</v>
      </c>
      <c r="D25" s="1">
        <v>1198</v>
      </c>
      <c r="E25" s="1">
        <v>468</v>
      </c>
      <c r="F25" s="1">
        <f t="shared" si="0"/>
        <v>27674</v>
      </c>
    </row>
    <row r="26" spans="1:6" ht="12.75">
      <c r="A26" s="3">
        <f t="shared" si="1"/>
        <v>40841</v>
      </c>
      <c r="B26" s="1">
        <v>22306</v>
      </c>
      <c r="C26" s="1">
        <v>5110</v>
      </c>
      <c r="D26" s="1">
        <v>1369</v>
      </c>
      <c r="E26" s="1">
        <v>563</v>
      </c>
      <c r="F26" s="1">
        <f t="shared" si="0"/>
        <v>29348</v>
      </c>
    </row>
    <row r="27" spans="1:6" ht="12.75">
      <c r="A27" s="3">
        <f t="shared" si="1"/>
        <v>40842</v>
      </c>
      <c r="B27" s="1">
        <v>22896</v>
      </c>
      <c r="C27" s="1">
        <v>5325</v>
      </c>
      <c r="D27" s="1">
        <v>1449</v>
      </c>
      <c r="E27" s="1">
        <v>615</v>
      </c>
      <c r="F27" s="1">
        <f t="shared" si="0"/>
        <v>30285</v>
      </c>
    </row>
    <row r="28" spans="1:6" ht="12.75">
      <c r="A28" s="3">
        <v>40844</v>
      </c>
      <c r="B28" s="1">
        <v>23783</v>
      </c>
      <c r="C28" s="1">
        <v>5554</v>
      </c>
      <c r="D28" s="1">
        <v>1576</v>
      </c>
      <c r="E28" s="1">
        <v>679</v>
      </c>
      <c r="F28" s="1">
        <f t="shared" si="0"/>
        <v>31592</v>
      </c>
    </row>
    <row r="29" spans="1:6" ht="12.75">
      <c r="A29" s="3">
        <f>A28+2</f>
        <v>40846</v>
      </c>
      <c r="B29" s="1">
        <v>24554</v>
      </c>
      <c r="C29" s="1">
        <v>5784</v>
      </c>
      <c r="D29" s="1">
        <v>1619</v>
      </c>
      <c r="E29" s="1">
        <v>700</v>
      </c>
      <c r="F29" s="1">
        <f t="shared" si="0"/>
        <v>32657</v>
      </c>
    </row>
    <row r="30" spans="1:6" ht="12.75">
      <c r="A30" s="3">
        <f t="shared" si="1"/>
        <v>40847</v>
      </c>
      <c r="B30" s="1">
        <v>25538</v>
      </c>
      <c r="C30" s="1">
        <v>6095</v>
      </c>
      <c r="D30" s="1">
        <v>1752</v>
      </c>
      <c r="E30" s="1">
        <v>799</v>
      </c>
      <c r="F30" s="1">
        <f t="shared" si="0"/>
        <v>34184</v>
      </c>
    </row>
    <row r="31" spans="1:6" ht="12.75">
      <c r="A31" s="3">
        <f t="shared" si="1"/>
        <v>40848</v>
      </c>
      <c r="B31" s="1">
        <v>26943</v>
      </c>
      <c r="C31" s="1">
        <v>6760</v>
      </c>
      <c r="D31" s="1">
        <v>1936</v>
      </c>
      <c r="E31" s="1">
        <v>940</v>
      </c>
      <c r="F31" s="1">
        <f t="shared" si="0"/>
        <v>36579</v>
      </c>
    </row>
    <row r="32" spans="1:6" ht="12.75">
      <c r="A32" s="3">
        <f t="shared" si="1"/>
        <v>40849</v>
      </c>
      <c r="B32" s="1">
        <v>28067</v>
      </c>
      <c r="C32" s="1">
        <v>7245</v>
      </c>
      <c r="D32" s="1">
        <v>2105</v>
      </c>
      <c r="E32" s="1">
        <v>1109</v>
      </c>
      <c r="F32" s="1">
        <f t="shared" si="0"/>
        <v>38526</v>
      </c>
    </row>
    <row r="33" spans="1:6" ht="12.75">
      <c r="A33" s="3">
        <f t="shared" si="1"/>
        <v>40850</v>
      </c>
      <c r="B33" s="1">
        <v>29237</v>
      </c>
      <c r="C33" s="1">
        <v>7750</v>
      </c>
      <c r="D33" s="1">
        <v>2321</v>
      </c>
      <c r="E33" s="1">
        <v>1291</v>
      </c>
      <c r="F33" s="1">
        <f t="shared" si="0"/>
        <v>40599</v>
      </c>
    </row>
    <row r="34" spans="1:6" ht="12.75">
      <c r="A34" s="3">
        <v>40852</v>
      </c>
      <c r="B34" s="1">
        <v>30784</v>
      </c>
      <c r="C34" s="1">
        <v>8269</v>
      </c>
      <c r="D34" s="1">
        <v>2617</v>
      </c>
      <c r="E34" s="1">
        <v>1485</v>
      </c>
      <c r="F34" s="1">
        <f t="shared" si="0"/>
        <v>43155</v>
      </c>
    </row>
    <row r="35" spans="1:6" ht="12.75">
      <c r="A35" s="3">
        <f aca="true" t="shared" si="2" ref="A35:A44">A34+1</f>
        <v>40853</v>
      </c>
      <c r="B35" s="1">
        <v>31221</v>
      </c>
      <c r="C35" s="1">
        <v>8416</v>
      </c>
      <c r="D35" s="1">
        <v>2633</v>
      </c>
      <c r="E35" s="1">
        <v>1515</v>
      </c>
      <c r="F35" s="1">
        <f t="shared" si="0"/>
        <v>43785</v>
      </c>
    </row>
    <row r="36" spans="1:6" ht="12.75">
      <c r="A36" s="3">
        <f t="shared" si="2"/>
        <v>40854</v>
      </c>
      <c r="B36" s="1">
        <v>32818</v>
      </c>
      <c r="C36" s="1">
        <v>9154</v>
      </c>
      <c r="D36" s="1">
        <v>2851</v>
      </c>
      <c r="E36" s="1">
        <v>1719</v>
      </c>
      <c r="F36" s="1">
        <f t="shared" si="0"/>
        <v>46542</v>
      </c>
    </row>
    <row r="37" spans="1:6" ht="12.75">
      <c r="A37" s="3">
        <f t="shared" si="2"/>
        <v>40855</v>
      </c>
      <c r="B37" s="1">
        <v>34274</v>
      </c>
      <c r="C37" s="1">
        <v>9881</v>
      </c>
      <c r="D37" s="1">
        <v>3111</v>
      </c>
      <c r="E37" s="1">
        <v>1889</v>
      </c>
      <c r="F37" s="1">
        <f t="shared" si="0"/>
        <v>49155</v>
      </c>
    </row>
    <row r="38" spans="1:6" ht="12.75">
      <c r="A38" s="3">
        <f t="shared" si="2"/>
        <v>40856</v>
      </c>
      <c r="B38" s="1">
        <v>36116</v>
      </c>
      <c r="C38" s="1">
        <v>10825</v>
      </c>
      <c r="D38" s="1">
        <v>3381</v>
      </c>
      <c r="E38" s="1">
        <v>2184</v>
      </c>
      <c r="F38" s="1">
        <f t="shared" si="0"/>
        <v>52506</v>
      </c>
    </row>
    <row r="39" spans="1:6" ht="12.75">
      <c r="A39" s="3">
        <f t="shared" si="2"/>
        <v>40857</v>
      </c>
      <c r="B39" s="1">
        <v>37207</v>
      </c>
      <c r="C39" s="1">
        <v>11635</v>
      </c>
      <c r="D39" s="1">
        <v>3545</v>
      </c>
      <c r="E39" s="1">
        <v>2381</v>
      </c>
      <c r="F39" s="1">
        <f t="shared" si="0"/>
        <v>54768</v>
      </c>
    </row>
    <row r="40" spans="1:6" ht="12.75">
      <c r="A40" s="3">
        <v>40859</v>
      </c>
      <c r="B40" s="1">
        <v>39278</v>
      </c>
      <c r="C40" s="1">
        <v>12560</v>
      </c>
      <c r="D40" s="1">
        <v>3831</v>
      </c>
      <c r="E40" s="1">
        <v>2644</v>
      </c>
      <c r="F40" s="1">
        <f t="shared" si="0"/>
        <v>58313</v>
      </c>
    </row>
    <row r="41" spans="1:6" ht="12.75">
      <c r="A41" s="3">
        <f t="shared" si="2"/>
        <v>40860</v>
      </c>
      <c r="B41" s="1">
        <v>39917</v>
      </c>
      <c r="C41" s="1">
        <v>12831</v>
      </c>
      <c r="D41" s="1">
        <v>3862</v>
      </c>
      <c r="E41" s="1">
        <v>2680</v>
      </c>
      <c r="F41" s="1">
        <f t="shared" si="0"/>
        <v>59290</v>
      </c>
    </row>
    <row r="42" spans="1:6" ht="12.75">
      <c r="A42" s="3">
        <f t="shared" si="2"/>
        <v>40861</v>
      </c>
      <c r="B42" s="1">
        <v>41875</v>
      </c>
      <c r="C42" s="1">
        <v>13867</v>
      </c>
      <c r="D42" s="1">
        <v>4187</v>
      </c>
      <c r="E42" s="1">
        <v>2994</v>
      </c>
      <c r="F42" s="1">
        <f t="shared" si="0"/>
        <v>62923</v>
      </c>
    </row>
    <row r="43" spans="1:6" ht="12.75">
      <c r="A43" s="3">
        <f t="shared" si="2"/>
        <v>40862</v>
      </c>
      <c r="B43" s="1">
        <v>43689</v>
      </c>
      <c r="C43" s="1">
        <v>15003</v>
      </c>
      <c r="D43" s="1">
        <v>4480</v>
      </c>
      <c r="E43" s="1">
        <v>3287</v>
      </c>
      <c r="F43" s="1">
        <f t="shared" si="0"/>
        <v>66459</v>
      </c>
    </row>
    <row r="44" spans="1:6" ht="12.75">
      <c r="A44" s="3">
        <f t="shared" si="2"/>
        <v>40863</v>
      </c>
      <c r="B44" s="1">
        <v>45730</v>
      </c>
      <c r="C44" s="1">
        <v>16213</v>
      </c>
      <c r="D44" s="1">
        <v>4908</v>
      </c>
      <c r="E44" s="1">
        <v>3714</v>
      </c>
      <c r="F44" s="1">
        <f t="shared" si="0"/>
        <v>70565</v>
      </c>
    </row>
    <row r="45" spans="1:6" ht="12.75">
      <c r="A45" s="3">
        <f>A44+1</f>
        <v>40864</v>
      </c>
      <c r="B45" s="1">
        <v>47757</v>
      </c>
      <c r="C45" s="1">
        <v>17464</v>
      </c>
      <c r="D45" s="1">
        <v>5306</v>
      </c>
      <c r="E45" s="1">
        <v>4171</v>
      </c>
      <c r="F45" s="1">
        <f t="shared" si="0"/>
        <v>74698</v>
      </c>
    </row>
    <row r="46" spans="1:6" ht="12.75">
      <c r="A46" s="3">
        <f>A45+1</f>
        <v>40865</v>
      </c>
      <c r="B46" s="1">
        <v>49394</v>
      </c>
      <c r="C46" s="1">
        <v>18437</v>
      </c>
      <c r="D46" s="1">
        <v>5661</v>
      </c>
      <c r="E46" s="1">
        <v>4538</v>
      </c>
      <c r="F46" s="1">
        <f t="shared" si="0"/>
        <v>78030</v>
      </c>
    </row>
    <row r="47" spans="1:6" ht="12.75">
      <c r="A47" s="3">
        <f>A46+1</f>
        <v>40866</v>
      </c>
      <c r="B47" s="1">
        <v>50407</v>
      </c>
      <c r="C47" s="1">
        <v>19067</v>
      </c>
      <c r="D47" s="1">
        <v>5756</v>
      </c>
      <c r="E47" s="1">
        <v>4613</v>
      </c>
      <c r="F47" s="1">
        <f t="shared" si="0"/>
        <v>79843</v>
      </c>
    </row>
    <row r="48" spans="1:6" ht="12.75">
      <c r="A48" s="3">
        <f>A47+1</f>
        <v>40867</v>
      </c>
      <c r="B48" s="1">
        <v>51153</v>
      </c>
      <c r="C48" s="1">
        <v>19438</v>
      </c>
      <c r="D48" s="1">
        <v>5820</v>
      </c>
      <c r="E48" s="1">
        <v>4672</v>
      </c>
      <c r="F48" s="1">
        <f t="shared" si="0"/>
        <v>81083</v>
      </c>
    </row>
    <row r="49" spans="1:6" ht="12.75">
      <c r="A49" s="3">
        <f aca="true" t="shared" si="3" ref="A49:A62">A48+1</f>
        <v>40868</v>
      </c>
      <c r="B49" s="1">
        <v>53064</v>
      </c>
      <c r="C49" s="1">
        <v>21352</v>
      </c>
      <c r="D49" s="1">
        <v>6344</v>
      </c>
      <c r="E49" s="1">
        <v>5239</v>
      </c>
      <c r="F49" s="1">
        <f t="shared" si="0"/>
        <v>85999</v>
      </c>
    </row>
    <row r="50" spans="1:6" ht="12.75">
      <c r="A50" s="3">
        <f t="shared" si="3"/>
        <v>40869</v>
      </c>
      <c r="B50" s="1">
        <v>55329</v>
      </c>
      <c r="C50" s="1">
        <v>23943</v>
      </c>
      <c r="D50" s="1">
        <v>6875</v>
      </c>
      <c r="E50" s="1">
        <v>5729</v>
      </c>
      <c r="F50" s="1">
        <f t="shared" si="0"/>
        <v>91876</v>
      </c>
    </row>
    <row r="51" spans="1:6" ht="12.75">
      <c r="A51" s="3">
        <f t="shared" si="3"/>
        <v>40870</v>
      </c>
      <c r="B51" s="1">
        <v>56848</v>
      </c>
      <c r="C51" s="1">
        <v>25362</v>
      </c>
      <c r="D51" s="1">
        <v>7345</v>
      </c>
      <c r="E51" s="1">
        <v>6247</v>
      </c>
      <c r="F51" s="1">
        <f t="shared" si="0"/>
        <v>95802</v>
      </c>
    </row>
    <row r="52" spans="1:6" ht="12.75">
      <c r="A52" s="3">
        <f t="shared" si="3"/>
        <v>40871</v>
      </c>
      <c r="B52" s="1">
        <v>58336</v>
      </c>
      <c r="C52" s="1">
        <v>26413</v>
      </c>
      <c r="D52" s="1">
        <v>7850</v>
      </c>
      <c r="E52" s="1">
        <v>6795</v>
      </c>
      <c r="F52" s="1">
        <f t="shared" si="0"/>
        <v>99394</v>
      </c>
    </row>
    <row r="53" spans="1:6" ht="12.75">
      <c r="A53" s="3">
        <v>40874</v>
      </c>
      <c r="B53" s="1">
        <v>60198</v>
      </c>
      <c r="C53" s="1">
        <v>27551</v>
      </c>
      <c r="D53" s="1">
        <v>8478</v>
      </c>
      <c r="E53" s="1">
        <v>7433</v>
      </c>
      <c r="F53" s="1">
        <f t="shared" si="0"/>
        <v>103660</v>
      </c>
    </row>
    <row r="54" spans="1:6" ht="12.75">
      <c r="A54" s="3">
        <f t="shared" si="3"/>
        <v>40875</v>
      </c>
      <c r="B54" s="1">
        <v>61628</v>
      </c>
      <c r="C54" s="1">
        <v>28499</v>
      </c>
      <c r="D54" s="1">
        <v>9287</v>
      </c>
      <c r="E54" s="1">
        <v>8300</v>
      </c>
      <c r="F54" s="1">
        <f t="shared" si="0"/>
        <v>107714</v>
      </c>
    </row>
    <row r="55" spans="1:6" ht="12.75">
      <c r="A55" s="3">
        <f t="shared" si="3"/>
        <v>40876</v>
      </c>
      <c r="B55" s="1">
        <v>62695</v>
      </c>
      <c r="C55" s="1">
        <v>28963</v>
      </c>
      <c r="D55" s="1">
        <v>9871</v>
      </c>
      <c r="E55" s="1">
        <v>8982</v>
      </c>
      <c r="F55" s="1">
        <f t="shared" si="0"/>
        <v>110511</v>
      </c>
    </row>
    <row r="56" spans="1:6" ht="12.75">
      <c r="A56" s="3">
        <f t="shared" si="3"/>
        <v>40877</v>
      </c>
      <c r="B56" s="1">
        <v>63975</v>
      </c>
      <c r="C56" s="1">
        <v>29271</v>
      </c>
      <c r="D56" s="1">
        <v>10601</v>
      </c>
      <c r="E56" s="1">
        <v>9811</v>
      </c>
      <c r="F56" s="1">
        <f t="shared" si="0"/>
        <v>113658</v>
      </c>
    </row>
    <row r="57" spans="1:6" ht="12.75">
      <c r="A57" s="3">
        <f t="shared" si="3"/>
        <v>40878</v>
      </c>
      <c r="B57" s="1">
        <v>65413</v>
      </c>
      <c r="C57" s="1">
        <v>30075</v>
      </c>
      <c r="D57" s="1">
        <v>11233</v>
      </c>
      <c r="E57" s="1">
        <v>10809</v>
      </c>
      <c r="F57" s="1">
        <f t="shared" si="0"/>
        <v>117530</v>
      </c>
    </row>
    <row r="58" spans="1:6" ht="12.75">
      <c r="A58" s="3">
        <f t="shared" si="3"/>
        <v>40879</v>
      </c>
      <c r="B58" s="1"/>
      <c r="C58" s="1"/>
      <c r="D58" s="1"/>
      <c r="E58" s="1"/>
      <c r="F58" s="1"/>
    </row>
    <row r="59" spans="1:6" ht="12.75">
      <c r="A59" s="3">
        <f t="shared" si="3"/>
        <v>40880</v>
      </c>
      <c r="B59" s="1"/>
      <c r="C59" s="1"/>
      <c r="D59" s="1"/>
      <c r="E59" s="1"/>
      <c r="F59" s="1"/>
    </row>
    <row r="60" spans="1:6" ht="12.75">
      <c r="A60" s="3">
        <f t="shared" si="3"/>
        <v>40881</v>
      </c>
      <c r="B60" s="1"/>
      <c r="C60" s="1"/>
      <c r="D60" s="1"/>
      <c r="E60" s="1"/>
      <c r="F60" s="1"/>
    </row>
    <row r="61" spans="1:6" ht="12.75">
      <c r="A61" s="3">
        <f t="shared" si="3"/>
        <v>40882</v>
      </c>
      <c r="B61" s="1"/>
      <c r="C61" s="1"/>
      <c r="D61" s="1"/>
      <c r="E61" s="1"/>
      <c r="F61" s="1"/>
    </row>
    <row r="62" spans="1:6" ht="12.75">
      <c r="A62" s="3">
        <f t="shared" si="3"/>
        <v>40883</v>
      </c>
      <c r="B62" s="1"/>
      <c r="C62" s="1"/>
      <c r="D62" s="1"/>
      <c r="E62" s="1"/>
      <c r="F62" s="1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workbookViewId="0" topLeftCell="A1">
      <selection activeCell="D45" sqref="D45:F45"/>
    </sheetView>
  </sheetViews>
  <sheetFormatPr defaultColWidth="8.7109375" defaultRowHeight="12.75"/>
  <cols>
    <col min="1" max="1" width="12.421875" style="0" customWidth="1"/>
    <col min="2" max="2" width="11.421875" style="0" customWidth="1"/>
    <col min="3" max="3" width="13.140625" style="0" customWidth="1"/>
    <col min="4" max="4" width="14.421875" style="0" customWidth="1"/>
    <col min="5" max="5" width="12.00390625" style="0" customWidth="1"/>
    <col min="6" max="6" width="11.7109375" style="0" customWidth="1"/>
    <col min="7" max="7" width="3.7109375" style="0" customWidth="1"/>
    <col min="9" max="9" width="13.00390625" style="0" customWidth="1"/>
    <col min="10" max="10" width="14.28125" style="0" customWidth="1"/>
    <col min="11" max="11" width="11.140625" style="0" customWidth="1"/>
    <col min="13" max="13" width="12.421875" style="0" customWidth="1"/>
    <col min="14" max="14" width="14.140625" style="0" customWidth="1"/>
    <col min="15" max="15" width="11.421875" style="0" customWidth="1"/>
    <col min="17" max="17" width="13.421875" style="0" customWidth="1"/>
    <col min="18" max="18" width="12.7109375" style="0" customWidth="1"/>
    <col min="20" max="20" width="13.7109375" style="0" customWidth="1"/>
  </cols>
  <sheetData>
    <row r="1" spans="1:20" ht="26.25">
      <c r="A1" s="4" t="s">
        <v>5</v>
      </c>
      <c r="B1" s="2" t="s">
        <v>6</v>
      </c>
      <c r="C1" s="4" t="s">
        <v>7</v>
      </c>
      <c r="D1" s="2" t="s">
        <v>8</v>
      </c>
      <c r="E1" s="2" t="s">
        <v>10</v>
      </c>
      <c r="F1" s="2" t="s">
        <v>9</v>
      </c>
      <c r="H1" s="12" t="s">
        <v>13</v>
      </c>
      <c r="I1" s="10"/>
      <c r="J1" s="11"/>
      <c r="K1" s="13"/>
      <c r="L1" s="10" t="s">
        <v>14</v>
      </c>
      <c r="M1" s="11"/>
      <c r="N1" s="11"/>
      <c r="O1" s="13"/>
      <c r="Q1" s="7" t="s">
        <v>11</v>
      </c>
      <c r="R1" s="7"/>
      <c r="S1" s="7" t="s">
        <v>12</v>
      </c>
      <c r="T1" s="7"/>
    </row>
    <row r="2" spans="1:20" ht="26.25">
      <c r="A2" s="4"/>
      <c r="B2" s="4"/>
      <c r="C2" s="4"/>
      <c r="D2" s="2"/>
      <c r="E2" s="2"/>
      <c r="F2" s="2"/>
      <c r="H2" s="4" t="s">
        <v>15</v>
      </c>
      <c r="I2" s="4" t="s">
        <v>16</v>
      </c>
      <c r="J2" s="2" t="s">
        <v>17</v>
      </c>
      <c r="K2" s="8" t="s">
        <v>18</v>
      </c>
      <c r="L2" s="4" t="s">
        <v>15</v>
      </c>
      <c r="M2" s="4" t="s">
        <v>16</v>
      </c>
      <c r="N2" s="2" t="s">
        <v>17</v>
      </c>
      <c r="O2" s="8" t="s">
        <v>18</v>
      </c>
      <c r="Q2" s="4" t="s">
        <v>15</v>
      </c>
      <c r="R2" s="4" t="s">
        <v>16</v>
      </c>
      <c r="S2" s="4" t="s">
        <v>15</v>
      </c>
      <c r="T2" s="4" t="s">
        <v>16</v>
      </c>
    </row>
    <row r="3" spans="1:20" ht="12.75">
      <c r="A3" s="3">
        <v>40819</v>
      </c>
      <c r="B3" s="1">
        <v>33</v>
      </c>
      <c r="C3" s="5">
        <v>25500</v>
      </c>
      <c r="D3" s="5">
        <f>C3</f>
        <v>25500</v>
      </c>
      <c r="E3" s="9">
        <f>B3</f>
        <v>33</v>
      </c>
      <c r="F3" s="6">
        <f aca="true" t="shared" si="0" ref="F3:F10">C3/B3</f>
        <v>772.7272727272727</v>
      </c>
      <c r="H3" s="1">
        <v>33</v>
      </c>
      <c r="I3" s="5">
        <v>25500</v>
      </c>
      <c r="J3" s="5">
        <f>I3</f>
        <v>25500</v>
      </c>
      <c r="K3" s="5">
        <f aca="true" t="shared" si="1" ref="K3:K11">I3/H3</f>
        <v>772.7272727272727</v>
      </c>
      <c r="L3" s="1">
        <v>0</v>
      </c>
      <c r="M3" s="5">
        <v>0</v>
      </c>
      <c r="N3" s="5">
        <f>M3</f>
        <v>0</v>
      </c>
      <c r="O3" s="5"/>
      <c r="Q3" s="1">
        <v>2924</v>
      </c>
      <c r="R3" s="5">
        <v>2966477.04</v>
      </c>
      <c r="S3" s="1">
        <v>39807</v>
      </c>
      <c r="T3" s="5">
        <v>45494519.91</v>
      </c>
    </row>
    <row r="4" spans="1:15" ht="12.75">
      <c r="A4" s="3">
        <f>A3+1</f>
        <v>40820</v>
      </c>
      <c r="B4" s="1">
        <v>78</v>
      </c>
      <c r="C4" s="5">
        <v>69591.84</v>
      </c>
      <c r="D4" s="5">
        <f aca="true" t="shared" si="2" ref="D4:D12">D3+C4</f>
        <v>95091.84</v>
      </c>
      <c r="E4" s="9">
        <f aca="true" t="shared" si="3" ref="E4:E10">E3+B4</f>
        <v>111</v>
      </c>
      <c r="F4" s="6">
        <f t="shared" si="0"/>
        <v>892.2030769230769</v>
      </c>
      <c r="H4" s="1">
        <v>77</v>
      </c>
      <c r="I4" s="5">
        <v>68500</v>
      </c>
      <c r="J4" s="5">
        <f aca="true" t="shared" si="4" ref="J4:J11">J3+I4</f>
        <v>94000</v>
      </c>
      <c r="K4" s="5">
        <f t="shared" si="1"/>
        <v>889.6103896103896</v>
      </c>
      <c r="L4" s="1">
        <v>1</v>
      </c>
      <c r="M4" s="5">
        <v>1091.84</v>
      </c>
      <c r="N4" s="5">
        <f aca="true" t="shared" si="5" ref="N4:N10">N3+M4</f>
        <v>1091.84</v>
      </c>
      <c r="O4" s="5">
        <f aca="true" t="shared" si="6" ref="O4:O10">M4/L4</f>
        <v>1091.84</v>
      </c>
    </row>
    <row r="5" spans="1:15" ht="12.75">
      <c r="A5" s="3">
        <f>A4+1</f>
        <v>40821</v>
      </c>
      <c r="B5" s="1">
        <v>129</v>
      </c>
      <c r="C5" s="5">
        <v>110296.29</v>
      </c>
      <c r="D5" s="5">
        <f t="shared" si="2"/>
        <v>205388.13</v>
      </c>
      <c r="E5" s="9">
        <f t="shared" si="3"/>
        <v>240</v>
      </c>
      <c r="F5" s="6">
        <f t="shared" si="0"/>
        <v>855.01</v>
      </c>
      <c r="H5" s="1">
        <v>112</v>
      </c>
      <c r="I5" s="5">
        <v>75000</v>
      </c>
      <c r="J5" s="5">
        <f t="shared" si="4"/>
        <v>169000</v>
      </c>
      <c r="K5" s="5">
        <f t="shared" si="1"/>
        <v>669.6428571428571</v>
      </c>
      <c r="L5" s="1">
        <v>17</v>
      </c>
      <c r="M5" s="5">
        <v>35296.29</v>
      </c>
      <c r="N5" s="5">
        <f t="shared" si="5"/>
        <v>36388.13</v>
      </c>
      <c r="O5" s="5">
        <f t="shared" si="6"/>
        <v>2076.2523529411765</v>
      </c>
    </row>
    <row r="6" spans="1:15" ht="12.75">
      <c r="A6" s="3">
        <f>A5+1</f>
        <v>40822</v>
      </c>
      <c r="B6" s="1">
        <v>148</v>
      </c>
      <c r="C6" s="5">
        <v>194864.52</v>
      </c>
      <c r="D6" s="5">
        <f t="shared" si="2"/>
        <v>400252.65</v>
      </c>
      <c r="E6" s="9">
        <f t="shared" si="3"/>
        <v>388</v>
      </c>
      <c r="F6" s="6">
        <f t="shared" si="0"/>
        <v>1316.652162162162</v>
      </c>
      <c r="H6" s="1">
        <v>127</v>
      </c>
      <c r="I6" s="5">
        <v>98000</v>
      </c>
      <c r="J6" s="5">
        <f t="shared" si="4"/>
        <v>267000</v>
      </c>
      <c r="K6" s="5">
        <f t="shared" si="1"/>
        <v>771.6535433070866</v>
      </c>
      <c r="L6" s="1">
        <v>21</v>
      </c>
      <c r="M6" s="5">
        <v>96864.52</v>
      </c>
      <c r="N6" s="5">
        <f t="shared" si="5"/>
        <v>133252.65</v>
      </c>
      <c r="O6" s="5">
        <f t="shared" si="6"/>
        <v>4612.596190476191</v>
      </c>
    </row>
    <row r="7" spans="1:15" ht="12.75">
      <c r="A7" s="3">
        <f>A6+1</f>
        <v>40823</v>
      </c>
      <c r="B7" s="1">
        <v>202</v>
      </c>
      <c r="C7" s="5">
        <v>196977.79</v>
      </c>
      <c r="D7" s="5">
        <f t="shared" si="2"/>
        <v>597230.4400000001</v>
      </c>
      <c r="E7" s="9">
        <f t="shared" si="3"/>
        <v>590</v>
      </c>
      <c r="F7" s="6">
        <f t="shared" si="0"/>
        <v>975.1375742574257</v>
      </c>
      <c r="H7" s="1">
        <v>175</v>
      </c>
      <c r="I7" s="5">
        <v>126500</v>
      </c>
      <c r="J7" s="5">
        <f t="shared" si="4"/>
        <v>393500</v>
      </c>
      <c r="K7" s="5">
        <f t="shared" si="1"/>
        <v>722.8571428571429</v>
      </c>
      <c r="L7" s="1">
        <v>27</v>
      </c>
      <c r="M7" s="5">
        <v>70477.79</v>
      </c>
      <c r="N7" s="5">
        <f t="shared" si="5"/>
        <v>203730.44</v>
      </c>
      <c r="O7" s="5">
        <f t="shared" si="6"/>
        <v>2610.2885185185182</v>
      </c>
    </row>
    <row r="8" spans="1:15" ht="12.75">
      <c r="A8" s="3">
        <v>40826</v>
      </c>
      <c r="B8" s="1">
        <v>234</v>
      </c>
      <c r="C8" s="5">
        <v>278719.55</v>
      </c>
      <c r="D8" s="5">
        <f t="shared" si="2"/>
        <v>875949.99</v>
      </c>
      <c r="E8" s="9">
        <f t="shared" si="3"/>
        <v>824</v>
      </c>
      <c r="F8" s="6">
        <f t="shared" si="0"/>
        <v>1191.109188034188</v>
      </c>
      <c r="H8" s="1">
        <v>203</v>
      </c>
      <c r="I8" s="5">
        <v>153500</v>
      </c>
      <c r="J8" s="5">
        <f t="shared" si="4"/>
        <v>547000</v>
      </c>
      <c r="K8" s="5">
        <f t="shared" si="1"/>
        <v>756.1576354679803</v>
      </c>
      <c r="L8" s="1">
        <v>31</v>
      </c>
      <c r="M8" s="5">
        <v>125219.55</v>
      </c>
      <c r="N8" s="5">
        <f t="shared" si="5"/>
        <v>328949.99</v>
      </c>
      <c r="O8" s="5">
        <f t="shared" si="6"/>
        <v>4039.340322580645</v>
      </c>
    </row>
    <row r="9" spans="1:15" ht="12.75">
      <c r="A9" s="3">
        <f>A8+1</f>
        <v>40827</v>
      </c>
      <c r="B9" s="1">
        <v>291</v>
      </c>
      <c r="C9" s="5">
        <v>263711.48</v>
      </c>
      <c r="D9" s="5">
        <f t="shared" si="2"/>
        <v>1139661.47</v>
      </c>
      <c r="E9" s="9">
        <f t="shared" si="3"/>
        <v>1115</v>
      </c>
      <c r="F9" s="6">
        <f t="shared" si="0"/>
        <v>906.2250171821305</v>
      </c>
      <c r="H9" s="1">
        <v>238</v>
      </c>
      <c r="I9" s="5">
        <v>164500</v>
      </c>
      <c r="J9" s="5">
        <f t="shared" si="4"/>
        <v>711500</v>
      </c>
      <c r="K9" s="5">
        <f t="shared" si="1"/>
        <v>691.1764705882352</v>
      </c>
      <c r="L9" s="1">
        <v>53</v>
      </c>
      <c r="M9" s="5">
        <v>99211.48</v>
      </c>
      <c r="N9" s="5">
        <f t="shared" si="5"/>
        <v>428161.47</v>
      </c>
      <c r="O9" s="5">
        <f t="shared" si="6"/>
        <v>1871.914716981132</v>
      </c>
    </row>
    <row r="10" spans="1:15" ht="12.75">
      <c r="A10" s="3">
        <f>A9+1</f>
        <v>40828</v>
      </c>
      <c r="B10" s="1">
        <v>393</v>
      </c>
      <c r="C10" s="5">
        <v>384627.88</v>
      </c>
      <c r="D10" s="5">
        <f t="shared" si="2"/>
        <v>1524289.35</v>
      </c>
      <c r="E10" s="9">
        <f t="shared" si="3"/>
        <v>1508</v>
      </c>
      <c r="F10" s="6">
        <f t="shared" si="0"/>
        <v>978.6968956743003</v>
      </c>
      <c r="H10" s="1">
        <v>329</v>
      </c>
      <c r="I10" s="5">
        <v>263000</v>
      </c>
      <c r="J10" s="5">
        <f t="shared" si="4"/>
        <v>974500</v>
      </c>
      <c r="K10" s="5">
        <f t="shared" si="1"/>
        <v>799.3920972644377</v>
      </c>
      <c r="L10" s="1">
        <v>64</v>
      </c>
      <c r="M10" s="5">
        <v>121627.88</v>
      </c>
      <c r="N10" s="5">
        <f t="shared" si="5"/>
        <v>549789.35</v>
      </c>
      <c r="O10" s="5">
        <f t="shared" si="6"/>
        <v>1900.435625</v>
      </c>
    </row>
    <row r="11" spans="1:15" ht="12.75">
      <c r="A11" s="3">
        <f>A10+1</f>
        <v>40829</v>
      </c>
      <c r="B11" s="1">
        <v>341</v>
      </c>
      <c r="C11" s="5">
        <v>344686</v>
      </c>
      <c r="D11" s="5">
        <f t="shared" si="2"/>
        <v>1868975.35</v>
      </c>
      <c r="E11" s="9">
        <f aca="true" t="shared" si="7" ref="E11:E16">E10+B11</f>
        <v>1849</v>
      </c>
      <c r="F11" s="6">
        <f aca="true" t="shared" si="8" ref="F11:F16">C11/B11</f>
        <v>1010.8093841642228</v>
      </c>
      <c r="H11" s="1">
        <v>251</v>
      </c>
      <c r="I11" s="5">
        <v>210500</v>
      </c>
      <c r="J11" s="5">
        <f t="shared" si="4"/>
        <v>1185000</v>
      </c>
      <c r="K11" s="5">
        <f t="shared" si="1"/>
        <v>838.6454183266932</v>
      </c>
      <c r="L11" s="1">
        <v>90</v>
      </c>
      <c r="M11" s="5">
        <v>134186</v>
      </c>
      <c r="N11" s="5">
        <f aca="true" t="shared" si="9" ref="N11:N16">N10+M11</f>
        <v>683975.35</v>
      </c>
      <c r="O11" s="5">
        <f aca="true" t="shared" si="10" ref="O11:O16">M11/L11</f>
        <v>1490.9555555555555</v>
      </c>
    </row>
    <row r="12" spans="1:15" ht="12.75">
      <c r="A12" s="3">
        <f>A11+1</f>
        <v>40830</v>
      </c>
      <c r="B12" s="1">
        <v>387</v>
      </c>
      <c r="C12" s="5">
        <v>367923.98</v>
      </c>
      <c r="D12" s="5">
        <f t="shared" si="2"/>
        <v>2236899.33</v>
      </c>
      <c r="E12" s="9">
        <f t="shared" si="7"/>
        <v>2236</v>
      </c>
      <c r="F12" s="6">
        <f t="shared" si="8"/>
        <v>950.7079586563307</v>
      </c>
      <c r="H12" s="1">
        <v>305</v>
      </c>
      <c r="I12" s="5">
        <v>238500</v>
      </c>
      <c r="J12" s="5">
        <f aca="true" t="shared" si="11" ref="J12:J17">J11+I12</f>
        <v>1423500</v>
      </c>
      <c r="K12" s="5">
        <f aca="true" t="shared" si="12" ref="K12:K17">I12/H12</f>
        <v>781.9672131147541</v>
      </c>
      <c r="L12" s="1">
        <v>82</v>
      </c>
      <c r="M12" s="5">
        <v>129423.98</v>
      </c>
      <c r="N12" s="5">
        <f t="shared" si="9"/>
        <v>813399.33</v>
      </c>
      <c r="O12" s="5">
        <f t="shared" si="10"/>
        <v>1578.341219512195</v>
      </c>
    </row>
    <row r="13" spans="1:15" ht="12.75">
      <c r="A13" s="3">
        <f>A12+3</f>
        <v>40833</v>
      </c>
      <c r="B13" s="1">
        <v>446</v>
      </c>
      <c r="C13" s="5">
        <v>507274.86</v>
      </c>
      <c r="D13" s="5">
        <f aca="true" t="shared" si="13" ref="D13:D18">D12+C13</f>
        <v>2744174.19</v>
      </c>
      <c r="E13" s="9">
        <f t="shared" si="7"/>
        <v>2682</v>
      </c>
      <c r="F13" s="6">
        <f t="shared" si="8"/>
        <v>1137.3875784753363</v>
      </c>
      <c r="H13" s="1">
        <v>383</v>
      </c>
      <c r="I13" s="5">
        <v>313500</v>
      </c>
      <c r="J13" s="5">
        <f t="shared" si="11"/>
        <v>1737000</v>
      </c>
      <c r="K13" s="5">
        <f t="shared" si="12"/>
        <v>818.5378590078329</v>
      </c>
      <c r="L13" s="1">
        <v>63</v>
      </c>
      <c r="M13" s="5">
        <v>193774.86</v>
      </c>
      <c r="N13" s="5">
        <f t="shared" si="9"/>
        <v>1007174.19</v>
      </c>
      <c r="O13" s="5">
        <f t="shared" si="10"/>
        <v>3075.7914285714282</v>
      </c>
    </row>
    <row r="14" spans="1:15" ht="12.75">
      <c r="A14" s="3">
        <f>A13+1</f>
        <v>40834</v>
      </c>
      <c r="B14" s="1">
        <v>429</v>
      </c>
      <c r="C14" s="5">
        <v>421338.31</v>
      </c>
      <c r="D14" s="5">
        <f t="shared" si="13"/>
        <v>3165512.5</v>
      </c>
      <c r="E14" s="9">
        <f t="shared" si="7"/>
        <v>3111</v>
      </c>
      <c r="F14" s="6">
        <f t="shared" si="8"/>
        <v>982.1405827505828</v>
      </c>
      <c r="H14" s="1">
        <v>358</v>
      </c>
      <c r="I14" s="5">
        <v>279000</v>
      </c>
      <c r="J14" s="5">
        <f t="shared" si="11"/>
        <v>2016000</v>
      </c>
      <c r="K14" s="5">
        <f t="shared" si="12"/>
        <v>779.3296089385475</v>
      </c>
      <c r="L14" s="1">
        <v>71</v>
      </c>
      <c r="M14" s="5">
        <v>142338.31</v>
      </c>
      <c r="N14" s="5">
        <f t="shared" si="9"/>
        <v>1149512.5</v>
      </c>
      <c r="O14" s="5">
        <f t="shared" si="10"/>
        <v>2004.7649295774647</v>
      </c>
    </row>
    <row r="15" spans="1:15" ht="12.75">
      <c r="A15" s="3">
        <f>A14+1</f>
        <v>40835</v>
      </c>
      <c r="B15" s="1">
        <v>220</v>
      </c>
      <c r="C15" s="5">
        <v>180798.09</v>
      </c>
      <c r="D15" s="5">
        <f t="shared" si="13"/>
        <v>3346310.59</v>
      </c>
      <c r="E15" s="9">
        <f t="shared" si="7"/>
        <v>3331</v>
      </c>
      <c r="F15" s="6">
        <f t="shared" si="8"/>
        <v>821.8095</v>
      </c>
      <c r="H15" s="1">
        <v>157</v>
      </c>
      <c r="I15" s="5">
        <v>109000</v>
      </c>
      <c r="J15" s="5">
        <f t="shared" si="11"/>
        <v>2125000</v>
      </c>
      <c r="K15" s="5">
        <f t="shared" si="12"/>
        <v>694.2675159235669</v>
      </c>
      <c r="L15" s="1">
        <v>63</v>
      </c>
      <c r="M15" s="5">
        <v>71798.09</v>
      </c>
      <c r="N15" s="5">
        <f t="shared" si="9"/>
        <v>1221310.59</v>
      </c>
      <c r="O15" s="5">
        <f t="shared" si="10"/>
        <v>1139.6522222222222</v>
      </c>
    </row>
    <row r="16" spans="1:15" ht="12.75">
      <c r="A16" s="3">
        <f>A15+1</f>
        <v>40836</v>
      </c>
      <c r="B16" s="1">
        <v>266</v>
      </c>
      <c r="C16" s="5">
        <v>280959.26</v>
      </c>
      <c r="D16" s="5">
        <f t="shared" si="13"/>
        <v>3627269.8499999996</v>
      </c>
      <c r="E16" s="9">
        <f t="shared" si="7"/>
        <v>3597</v>
      </c>
      <c r="F16" s="6">
        <f t="shared" si="8"/>
        <v>1056.2378195488723</v>
      </c>
      <c r="H16" s="1">
        <v>205</v>
      </c>
      <c r="I16" s="5">
        <v>160000</v>
      </c>
      <c r="J16" s="5">
        <f t="shared" si="11"/>
        <v>2285000</v>
      </c>
      <c r="K16" s="5">
        <f t="shared" si="12"/>
        <v>780.4878048780488</v>
      </c>
      <c r="L16" s="1">
        <v>61</v>
      </c>
      <c r="M16" s="5">
        <v>120959.26</v>
      </c>
      <c r="N16" s="5">
        <f t="shared" si="9"/>
        <v>1342269.85</v>
      </c>
      <c r="O16" s="5">
        <f t="shared" si="10"/>
        <v>1982.9386885245901</v>
      </c>
    </row>
    <row r="17" spans="1:15" ht="12.75">
      <c r="A17" s="3">
        <f>A16+1</f>
        <v>40837</v>
      </c>
      <c r="B17" s="1">
        <v>551</v>
      </c>
      <c r="C17" s="5">
        <v>584821.69</v>
      </c>
      <c r="D17" s="5">
        <f t="shared" si="13"/>
        <v>4212091.539999999</v>
      </c>
      <c r="E17" s="9">
        <f aca="true" t="shared" si="14" ref="E17:E29">E16+B17</f>
        <v>4148</v>
      </c>
      <c r="F17" s="6">
        <f aca="true" t="shared" si="15" ref="F17:F29">C17/B17</f>
        <v>1061.3823774954626</v>
      </c>
      <c r="H17" s="1">
        <v>466</v>
      </c>
      <c r="I17" s="5">
        <v>389000</v>
      </c>
      <c r="J17" s="5">
        <f t="shared" si="11"/>
        <v>2674000</v>
      </c>
      <c r="K17" s="5">
        <f t="shared" si="12"/>
        <v>834.7639484978541</v>
      </c>
      <c r="L17" s="1">
        <v>85</v>
      </c>
      <c r="M17" s="5">
        <v>195821.69</v>
      </c>
      <c r="N17" s="5">
        <f aca="true" t="shared" si="16" ref="N17:N29">N16+M17</f>
        <v>1538091.54</v>
      </c>
      <c r="O17" s="5">
        <f aca="true" t="shared" si="17" ref="O17:O29">M17/L17</f>
        <v>2303.784588235294</v>
      </c>
    </row>
    <row r="18" spans="1:15" ht="12.75">
      <c r="A18" s="3">
        <v>40840</v>
      </c>
      <c r="B18" s="1">
        <v>583</v>
      </c>
      <c r="C18" s="5">
        <v>628408.87</v>
      </c>
      <c r="D18" s="5">
        <f t="shared" si="13"/>
        <v>4840500.409999999</v>
      </c>
      <c r="E18" s="9">
        <f t="shared" si="14"/>
        <v>4731</v>
      </c>
      <c r="F18" s="6">
        <f t="shared" si="15"/>
        <v>1077.8882847341338</v>
      </c>
      <c r="H18" s="1">
        <v>483</v>
      </c>
      <c r="I18" s="5">
        <v>418000</v>
      </c>
      <c r="J18" s="5">
        <f aca="true" t="shared" si="18" ref="J18:J29">J17+I18</f>
        <v>3092000</v>
      </c>
      <c r="K18" s="5">
        <f aca="true" t="shared" si="19" ref="K18:K29">I18/H18</f>
        <v>865.4244306418219</v>
      </c>
      <c r="L18" s="1">
        <v>100</v>
      </c>
      <c r="M18" s="5">
        <v>210408.87</v>
      </c>
      <c r="N18" s="5">
        <f t="shared" si="16"/>
        <v>1748500.4100000001</v>
      </c>
      <c r="O18" s="5">
        <f t="shared" si="17"/>
        <v>2104.0887</v>
      </c>
    </row>
    <row r="19" spans="1:15" ht="12.75">
      <c r="A19" s="3">
        <f aca="true" t="shared" si="20" ref="A19:A36">A18+1</f>
        <v>40841</v>
      </c>
      <c r="B19" s="1">
        <v>580</v>
      </c>
      <c r="C19" s="5">
        <v>658643.38</v>
      </c>
      <c r="D19" s="5">
        <f aca="true" t="shared" si="21" ref="D19:D29">D18+C19</f>
        <v>5499143.789999999</v>
      </c>
      <c r="E19" s="9">
        <f t="shared" si="14"/>
        <v>5311</v>
      </c>
      <c r="F19" s="6">
        <f t="shared" si="15"/>
        <v>1135.5920344827587</v>
      </c>
      <c r="H19" s="1">
        <v>479</v>
      </c>
      <c r="I19" s="5">
        <v>403000</v>
      </c>
      <c r="J19" s="5">
        <f t="shared" si="18"/>
        <v>3495000</v>
      </c>
      <c r="K19" s="5">
        <f t="shared" si="19"/>
        <v>841.3361169102296</v>
      </c>
      <c r="L19" s="1">
        <v>101</v>
      </c>
      <c r="M19" s="5">
        <v>255643.38</v>
      </c>
      <c r="N19" s="5">
        <f t="shared" si="16"/>
        <v>2004143.79</v>
      </c>
      <c r="O19" s="5">
        <f t="shared" si="17"/>
        <v>2531.1225742574256</v>
      </c>
    </row>
    <row r="20" spans="1:15" ht="12.75">
      <c r="A20" s="3">
        <f t="shared" si="20"/>
        <v>40842</v>
      </c>
      <c r="B20" s="1">
        <v>486</v>
      </c>
      <c r="C20" s="5">
        <v>615476.09</v>
      </c>
      <c r="D20" s="5">
        <f t="shared" si="21"/>
        <v>6114619.879999999</v>
      </c>
      <c r="E20" s="9">
        <f t="shared" si="14"/>
        <v>5797</v>
      </c>
      <c r="F20" s="6">
        <f t="shared" si="15"/>
        <v>1266.41170781893</v>
      </c>
      <c r="H20" s="1">
        <v>385</v>
      </c>
      <c r="I20" s="5">
        <v>341000</v>
      </c>
      <c r="J20" s="5">
        <f t="shared" si="18"/>
        <v>3836000</v>
      </c>
      <c r="K20" s="5">
        <f t="shared" si="19"/>
        <v>885.7142857142857</v>
      </c>
      <c r="L20" s="1">
        <v>101</v>
      </c>
      <c r="M20" s="5">
        <v>274476.09</v>
      </c>
      <c r="N20" s="5">
        <f t="shared" si="16"/>
        <v>2278619.88</v>
      </c>
      <c r="O20" s="5">
        <f t="shared" si="17"/>
        <v>2717.585049504951</v>
      </c>
    </row>
    <row r="21" spans="1:15" ht="12.75">
      <c r="A21" s="3">
        <f t="shared" si="20"/>
        <v>40843</v>
      </c>
      <c r="B21" s="1">
        <v>519</v>
      </c>
      <c r="C21" s="5">
        <v>631402.26</v>
      </c>
      <c r="D21" s="5">
        <f t="shared" si="21"/>
        <v>6746022.139999999</v>
      </c>
      <c r="E21" s="9">
        <f t="shared" si="14"/>
        <v>6316</v>
      </c>
      <c r="F21" s="6">
        <f t="shared" si="15"/>
        <v>1216.574682080925</v>
      </c>
      <c r="H21" s="1">
        <v>394</v>
      </c>
      <c r="I21" s="5">
        <v>334000</v>
      </c>
      <c r="J21" s="5">
        <f t="shared" si="18"/>
        <v>4170000</v>
      </c>
      <c r="K21" s="5">
        <f t="shared" si="19"/>
        <v>847.7157360406092</v>
      </c>
      <c r="L21" s="1">
        <v>125</v>
      </c>
      <c r="M21" s="5">
        <v>297402.26</v>
      </c>
      <c r="N21" s="5">
        <f t="shared" si="16"/>
        <v>2576022.1399999997</v>
      </c>
      <c r="O21" s="5">
        <f t="shared" si="17"/>
        <v>2379.21808</v>
      </c>
    </row>
    <row r="22" spans="1:15" ht="12.75">
      <c r="A22" s="3">
        <v>40847</v>
      </c>
      <c r="B22" s="1">
        <v>621</v>
      </c>
      <c r="C22" s="5">
        <v>731243.08</v>
      </c>
      <c r="D22" s="5">
        <f t="shared" si="21"/>
        <v>7477265.219999999</v>
      </c>
      <c r="E22" s="9">
        <f t="shared" si="14"/>
        <v>6937</v>
      </c>
      <c r="F22" s="6">
        <f t="shared" si="15"/>
        <v>1177.5250885668277</v>
      </c>
      <c r="H22" s="1">
        <v>515</v>
      </c>
      <c r="I22" s="5">
        <v>408500</v>
      </c>
      <c r="J22" s="5">
        <f t="shared" si="18"/>
        <v>4578500</v>
      </c>
      <c r="K22" s="5">
        <f t="shared" si="19"/>
        <v>793.2038834951456</v>
      </c>
      <c r="L22" s="1">
        <v>106</v>
      </c>
      <c r="M22" s="5">
        <v>322743.08</v>
      </c>
      <c r="N22" s="5">
        <f t="shared" si="16"/>
        <v>2898765.2199999997</v>
      </c>
      <c r="O22" s="5">
        <f t="shared" si="17"/>
        <v>3044.7460377358493</v>
      </c>
    </row>
    <row r="23" spans="1:15" ht="12.75">
      <c r="A23" s="3">
        <f t="shared" si="20"/>
        <v>40848</v>
      </c>
      <c r="B23" s="1">
        <v>677</v>
      </c>
      <c r="C23" s="5">
        <v>799248.63</v>
      </c>
      <c r="D23" s="5">
        <f t="shared" si="21"/>
        <v>8276513.849999999</v>
      </c>
      <c r="E23" s="9">
        <f t="shared" si="14"/>
        <v>7614</v>
      </c>
      <c r="F23" s="6">
        <f t="shared" si="15"/>
        <v>1180.574047267356</v>
      </c>
      <c r="H23" s="1">
        <v>533</v>
      </c>
      <c r="I23" s="5">
        <v>424500</v>
      </c>
      <c r="J23" s="5">
        <f t="shared" si="18"/>
        <v>5003000</v>
      </c>
      <c r="K23" s="5">
        <f t="shared" si="19"/>
        <v>796.4352720450281</v>
      </c>
      <c r="L23" s="1">
        <v>144</v>
      </c>
      <c r="M23" s="5">
        <v>374748.63</v>
      </c>
      <c r="N23" s="5">
        <f t="shared" si="16"/>
        <v>3273513.8499999996</v>
      </c>
      <c r="O23" s="5">
        <f t="shared" si="17"/>
        <v>2602.4210416666665</v>
      </c>
    </row>
    <row r="24" spans="1:15" ht="12.75">
      <c r="A24" s="3">
        <f t="shared" si="20"/>
        <v>40849</v>
      </c>
      <c r="B24" s="1">
        <v>716</v>
      </c>
      <c r="C24" s="5">
        <v>989849.72</v>
      </c>
      <c r="D24" s="5">
        <f t="shared" si="21"/>
        <v>9266363.569999998</v>
      </c>
      <c r="E24" s="9">
        <f t="shared" si="14"/>
        <v>8330</v>
      </c>
      <c r="F24" s="6">
        <f t="shared" si="15"/>
        <v>1382.4716759776536</v>
      </c>
      <c r="H24" s="1">
        <v>551</v>
      </c>
      <c r="I24" s="5">
        <v>444500</v>
      </c>
      <c r="J24" s="5">
        <f t="shared" si="18"/>
        <v>5447500</v>
      </c>
      <c r="K24" s="5">
        <f t="shared" si="19"/>
        <v>806.7150635208711</v>
      </c>
      <c r="L24" s="1">
        <v>165</v>
      </c>
      <c r="M24" s="5">
        <v>545349.72</v>
      </c>
      <c r="N24" s="5">
        <f t="shared" si="16"/>
        <v>3818863.5699999994</v>
      </c>
      <c r="O24" s="5">
        <f t="shared" si="17"/>
        <v>3305.149818181818</v>
      </c>
    </row>
    <row r="25" spans="1:15" ht="12.75">
      <c r="A25" s="3">
        <f t="shared" si="20"/>
        <v>40850</v>
      </c>
      <c r="B25" s="1">
        <v>725</v>
      </c>
      <c r="C25" s="5">
        <v>862405.35</v>
      </c>
      <c r="D25" s="5">
        <f t="shared" si="21"/>
        <v>10128768.919999998</v>
      </c>
      <c r="E25" s="9">
        <f t="shared" si="14"/>
        <v>9055</v>
      </c>
      <c r="F25" s="6">
        <f t="shared" si="15"/>
        <v>1189.5246206896552</v>
      </c>
      <c r="H25" s="1">
        <v>569</v>
      </c>
      <c r="I25" s="5">
        <v>476500</v>
      </c>
      <c r="J25" s="5">
        <f t="shared" si="18"/>
        <v>5924000</v>
      </c>
      <c r="K25" s="5">
        <f t="shared" si="19"/>
        <v>837.4340949033392</v>
      </c>
      <c r="L25" s="1">
        <v>156</v>
      </c>
      <c r="M25" s="5">
        <v>385905.35</v>
      </c>
      <c r="N25" s="5">
        <f t="shared" si="16"/>
        <v>4204768.919999999</v>
      </c>
      <c r="O25" s="5">
        <f t="shared" si="17"/>
        <v>2473.7522435897436</v>
      </c>
    </row>
    <row r="26" spans="1:15" ht="12.75">
      <c r="A26" s="3">
        <f t="shared" si="20"/>
        <v>40851</v>
      </c>
      <c r="B26" s="1">
        <v>789</v>
      </c>
      <c r="C26" s="5">
        <v>1181910.43</v>
      </c>
      <c r="D26" s="5">
        <f t="shared" si="21"/>
        <v>11310679.349999998</v>
      </c>
      <c r="E26" s="9">
        <f t="shared" si="14"/>
        <v>9844</v>
      </c>
      <c r="F26" s="6">
        <f t="shared" si="15"/>
        <v>1497.9853358681876</v>
      </c>
      <c r="H26" s="1">
        <v>635</v>
      </c>
      <c r="I26" s="5">
        <v>510000</v>
      </c>
      <c r="J26" s="5">
        <f t="shared" si="18"/>
        <v>6434000</v>
      </c>
      <c r="K26" s="5">
        <f t="shared" si="19"/>
        <v>803.1496062992126</v>
      </c>
      <c r="L26" s="1">
        <v>154</v>
      </c>
      <c r="M26" s="5">
        <v>671910.43</v>
      </c>
      <c r="N26" s="5">
        <f t="shared" si="16"/>
        <v>4876679.349999999</v>
      </c>
      <c r="O26" s="5">
        <f t="shared" si="17"/>
        <v>4363.05474025974</v>
      </c>
    </row>
    <row r="27" spans="1:15" ht="12.75">
      <c r="A27" s="3">
        <v>40854</v>
      </c>
      <c r="B27" s="1">
        <v>1044</v>
      </c>
      <c r="C27" s="5">
        <v>1425500.18</v>
      </c>
      <c r="D27" s="5">
        <f t="shared" si="21"/>
        <v>12736179.529999997</v>
      </c>
      <c r="E27" s="9">
        <f t="shared" si="14"/>
        <v>10888</v>
      </c>
      <c r="F27" s="6">
        <f t="shared" si="15"/>
        <v>1365.4216283524904</v>
      </c>
      <c r="H27" s="1">
        <v>780</v>
      </c>
      <c r="I27" s="5">
        <v>662500</v>
      </c>
      <c r="J27" s="5">
        <f t="shared" si="18"/>
        <v>7096500</v>
      </c>
      <c r="K27" s="5">
        <f t="shared" si="19"/>
        <v>849.3589743589744</v>
      </c>
      <c r="L27" s="1">
        <v>264</v>
      </c>
      <c r="M27" s="5">
        <v>763000.18</v>
      </c>
      <c r="N27" s="5">
        <f t="shared" si="16"/>
        <v>5639679.529999998</v>
      </c>
      <c r="O27" s="5">
        <f t="shared" si="17"/>
        <v>2890.1521969696973</v>
      </c>
    </row>
    <row r="28" spans="1:15" ht="12.75">
      <c r="A28" s="3">
        <f t="shared" si="20"/>
        <v>40855</v>
      </c>
      <c r="B28" s="1">
        <v>1031</v>
      </c>
      <c r="C28" s="5">
        <v>1350428.7</v>
      </c>
      <c r="D28" s="5">
        <f t="shared" si="21"/>
        <v>14086608.229999997</v>
      </c>
      <c r="E28" s="9">
        <f t="shared" si="14"/>
        <v>11919</v>
      </c>
      <c r="F28" s="6">
        <f t="shared" si="15"/>
        <v>1309.8241513094083</v>
      </c>
      <c r="H28" s="1">
        <v>795</v>
      </c>
      <c r="I28" s="5">
        <v>672500</v>
      </c>
      <c r="J28" s="5">
        <f t="shared" si="18"/>
        <v>7769000</v>
      </c>
      <c r="K28" s="5">
        <f t="shared" si="19"/>
        <v>845.9119496855346</v>
      </c>
      <c r="L28" s="1">
        <v>236</v>
      </c>
      <c r="M28" s="5">
        <v>677928.7</v>
      </c>
      <c r="N28" s="5">
        <f t="shared" si="16"/>
        <v>6317608.229999999</v>
      </c>
      <c r="O28" s="5">
        <f t="shared" si="17"/>
        <v>2872.5792372881356</v>
      </c>
    </row>
    <row r="29" spans="1:15" ht="12.75">
      <c r="A29" s="3">
        <f t="shared" si="20"/>
        <v>40856</v>
      </c>
      <c r="B29" s="1">
        <v>1028</v>
      </c>
      <c r="C29" s="5">
        <v>1255116.9</v>
      </c>
      <c r="D29" s="5">
        <f t="shared" si="21"/>
        <v>15341725.129999997</v>
      </c>
      <c r="E29" s="9">
        <f t="shared" si="14"/>
        <v>12947</v>
      </c>
      <c r="F29" s="6">
        <f t="shared" si="15"/>
        <v>1220.9308365758754</v>
      </c>
      <c r="H29" s="1">
        <v>821</v>
      </c>
      <c r="I29" s="5">
        <v>675000</v>
      </c>
      <c r="J29" s="5">
        <f t="shared" si="18"/>
        <v>8444000</v>
      </c>
      <c r="K29" s="5">
        <f t="shared" si="19"/>
        <v>822.1680876979293</v>
      </c>
      <c r="L29" s="1">
        <v>207</v>
      </c>
      <c r="M29" s="5">
        <v>580116.9</v>
      </c>
      <c r="N29" s="5">
        <f t="shared" si="16"/>
        <v>6897725.129999999</v>
      </c>
      <c r="O29" s="5">
        <f t="shared" si="17"/>
        <v>2802.4971014492753</v>
      </c>
    </row>
    <row r="30" spans="1:15" ht="12.75">
      <c r="A30" s="3">
        <f t="shared" si="20"/>
        <v>40857</v>
      </c>
      <c r="B30" s="1">
        <v>1101</v>
      </c>
      <c r="C30" s="5">
        <v>1286567.23</v>
      </c>
      <c r="D30" s="5">
        <f aca="true" t="shared" si="22" ref="D30:D35">D29+C30</f>
        <v>16628292.359999998</v>
      </c>
      <c r="E30" s="9">
        <f aca="true" t="shared" si="23" ref="E30:E35">E29+B30</f>
        <v>14048</v>
      </c>
      <c r="F30" s="6">
        <f aca="true" t="shared" si="24" ref="F30:F35">C30/B30</f>
        <v>1168.544259763851</v>
      </c>
      <c r="H30" s="1">
        <v>926</v>
      </c>
      <c r="I30" s="5">
        <v>788500</v>
      </c>
      <c r="J30" s="5">
        <f aca="true" t="shared" si="25" ref="J30:J35">J29+I30</f>
        <v>9232500</v>
      </c>
      <c r="K30" s="5">
        <f aca="true" t="shared" si="26" ref="K30:K35">I30/H30</f>
        <v>851.511879049676</v>
      </c>
      <c r="L30" s="1">
        <v>175</v>
      </c>
      <c r="M30" s="5">
        <v>498067.23</v>
      </c>
      <c r="N30" s="5">
        <f aca="true" t="shared" si="27" ref="N30:N35">N29+M30</f>
        <v>7395792.359999999</v>
      </c>
      <c r="O30" s="5">
        <f aca="true" t="shared" si="28" ref="O30:O35">M30/L30</f>
        <v>2846.098457142857</v>
      </c>
    </row>
    <row r="31" spans="1:15" ht="12.75">
      <c r="A31" s="3">
        <f t="shared" si="20"/>
        <v>40858</v>
      </c>
      <c r="B31" s="1">
        <v>1175</v>
      </c>
      <c r="C31" s="5">
        <v>1337758.51</v>
      </c>
      <c r="D31" s="5">
        <f t="shared" si="22"/>
        <v>17966050.869999997</v>
      </c>
      <c r="E31" s="9">
        <f t="shared" si="23"/>
        <v>15223</v>
      </c>
      <c r="F31" s="6">
        <f t="shared" si="24"/>
        <v>1138.5178808510639</v>
      </c>
      <c r="H31" s="1">
        <v>987</v>
      </c>
      <c r="I31" s="5">
        <v>782500</v>
      </c>
      <c r="J31" s="5">
        <f t="shared" si="25"/>
        <v>10015000</v>
      </c>
      <c r="K31" s="5">
        <f t="shared" si="26"/>
        <v>792.806484295846</v>
      </c>
      <c r="L31" s="1">
        <v>188</v>
      </c>
      <c r="M31" s="5">
        <v>555258.51</v>
      </c>
      <c r="N31" s="5">
        <f t="shared" si="27"/>
        <v>7951050.869999999</v>
      </c>
      <c r="O31" s="5">
        <f t="shared" si="28"/>
        <v>2953.5027127659573</v>
      </c>
    </row>
    <row r="32" spans="1:15" ht="12.75">
      <c r="A32" s="3">
        <f>A31+3</f>
        <v>40861</v>
      </c>
      <c r="B32" s="1">
        <v>1352</v>
      </c>
      <c r="C32" s="5">
        <v>1591353.05</v>
      </c>
      <c r="D32" s="5">
        <f t="shared" si="22"/>
        <v>19557403.919999998</v>
      </c>
      <c r="E32" s="9">
        <f t="shared" si="23"/>
        <v>16575</v>
      </c>
      <c r="F32" s="6">
        <f t="shared" si="24"/>
        <v>1177.0362795857989</v>
      </c>
      <c r="H32" s="1">
        <v>1129</v>
      </c>
      <c r="I32" s="5">
        <v>928000</v>
      </c>
      <c r="J32" s="5">
        <f t="shared" si="25"/>
        <v>10943000</v>
      </c>
      <c r="K32" s="5">
        <f t="shared" si="26"/>
        <v>821.9663418954827</v>
      </c>
      <c r="L32" s="1">
        <v>223</v>
      </c>
      <c r="M32" s="5">
        <v>663353.05</v>
      </c>
      <c r="N32" s="5">
        <f t="shared" si="27"/>
        <v>8614403.92</v>
      </c>
      <c r="O32" s="5">
        <f t="shared" si="28"/>
        <v>2974.67735426009</v>
      </c>
    </row>
    <row r="33" spans="1:15" ht="12.75">
      <c r="A33" s="3">
        <f t="shared" si="20"/>
        <v>40862</v>
      </c>
      <c r="B33" s="1">
        <v>1569</v>
      </c>
      <c r="C33" s="5">
        <v>1719124.13</v>
      </c>
      <c r="D33" s="5">
        <f t="shared" si="22"/>
        <v>21276528.049999997</v>
      </c>
      <c r="E33" s="9">
        <f t="shared" si="23"/>
        <v>18144</v>
      </c>
      <c r="F33" s="6">
        <f t="shared" si="24"/>
        <v>1095.6814085404715</v>
      </c>
      <c r="H33" s="1">
        <v>1322</v>
      </c>
      <c r="I33" s="5">
        <v>1108000</v>
      </c>
      <c r="J33" s="5">
        <f t="shared" si="25"/>
        <v>12051000</v>
      </c>
      <c r="K33" s="5">
        <f t="shared" si="26"/>
        <v>838.124054462935</v>
      </c>
      <c r="L33" s="1">
        <v>247</v>
      </c>
      <c r="M33" s="5">
        <v>611124.13</v>
      </c>
      <c r="N33" s="5">
        <f t="shared" si="27"/>
        <v>9225528.05</v>
      </c>
      <c r="O33" s="5">
        <f t="shared" si="28"/>
        <v>2474.1867611336033</v>
      </c>
    </row>
    <row r="34" spans="1:15" ht="12.75">
      <c r="A34" s="3">
        <f t="shared" si="20"/>
        <v>40863</v>
      </c>
      <c r="B34" s="1">
        <v>1664</v>
      </c>
      <c r="C34" s="5">
        <v>1771639.5</v>
      </c>
      <c r="D34" s="5">
        <f t="shared" si="22"/>
        <v>23048167.549999997</v>
      </c>
      <c r="E34" s="9">
        <f t="shared" si="23"/>
        <v>19808</v>
      </c>
      <c r="F34" s="6">
        <f t="shared" si="24"/>
        <v>1064.6871995192307</v>
      </c>
      <c r="H34" s="1">
        <v>1389</v>
      </c>
      <c r="I34" s="5">
        <v>1152500</v>
      </c>
      <c r="J34" s="5">
        <f t="shared" si="25"/>
        <v>13203500</v>
      </c>
      <c r="K34" s="5">
        <f t="shared" si="26"/>
        <v>829.7336213102951</v>
      </c>
      <c r="L34" s="1">
        <v>275</v>
      </c>
      <c r="M34" s="5">
        <v>619139.5</v>
      </c>
      <c r="N34" s="5">
        <f t="shared" si="27"/>
        <v>9844667.55</v>
      </c>
      <c r="O34" s="5">
        <f t="shared" si="28"/>
        <v>2251.4163636363637</v>
      </c>
    </row>
    <row r="35" spans="1:15" ht="12.75">
      <c r="A35" s="3">
        <f t="shared" si="20"/>
        <v>40864</v>
      </c>
      <c r="B35" s="1">
        <v>1524</v>
      </c>
      <c r="C35" s="5">
        <v>1743435.97</v>
      </c>
      <c r="D35" s="5">
        <f t="shared" si="22"/>
        <v>24791603.519999996</v>
      </c>
      <c r="E35" s="9">
        <f t="shared" si="23"/>
        <v>21332</v>
      </c>
      <c r="F35" s="6">
        <f t="shared" si="24"/>
        <v>1143.9868569553805</v>
      </c>
      <c r="H35" s="1">
        <v>1256</v>
      </c>
      <c r="I35" s="5">
        <v>1051000</v>
      </c>
      <c r="J35" s="5">
        <f t="shared" si="25"/>
        <v>14254500</v>
      </c>
      <c r="K35" s="5">
        <f t="shared" si="26"/>
        <v>836.7834394904459</v>
      </c>
      <c r="L35" s="1">
        <v>268</v>
      </c>
      <c r="M35" s="5">
        <v>692435.97</v>
      </c>
      <c r="N35" s="5">
        <f t="shared" si="27"/>
        <v>10537103.520000001</v>
      </c>
      <c r="O35" s="5">
        <f t="shared" si="28"/>
        <v>2583.7163059701493</v>
      </c>
    </row>
    <row r="36" spans="1:15" ht="12.75">
      <c r="A36" s="3">
        <f t="shared" si="20"/>
        <v>40865</v>
      </c>
      <c r="B36" s="1">
        <v>1665</v>
      </c>
      <c r="C36" s="5">
        <v>1758581.69</v>
      </c>
      <c r="D36" s="5">
        <f aca="true" t="shared" si="29" ref="D36:D45">D35+C36</f>
        <v>26550185.209999997</v>
      </c>
      <c r="E36" s="9">
        <f aca="true" t="shared" si="30" ref="E36:E45">E35+B36</f>
        <v>22997</v>
      </c>
      <c r="F36" s="6">
        <f aca="true" t="shared" si="31" ref="F36:F45">C36/B36</f>
        <v>1056.205219219219</v>
      </c>
      <c r="H36" s="1">
        <v>1394</v>
      </c>
      <c r="I36" s="5">
        <v>1152000</v>
      </c>
      <c r="J36" s="5">
        <f aca="true" t="shared" si="32" ref="J36:J45">J35+I36</f>
        <v>15406500</v>
      </c>
      <c r="K36" s="5">
        <f aca="true" t="shared" si="33" ref="K36:K45">I36/H36</f>
        <v>826.3988522238163</v>
      </c>
      <c r="L36" s="1">
        <v>271</v>
      </c>
      <c r="M36" s="5">
        <v>606581.69</v>
      </c>
      <c r="N36" s="5">
        <f aca="true" t="shared" si="34" ref="N36:N45">N35+M36</f>
        <v>11143685.21</v>
      </c>
      <c r="O36" s="5">
        <f aca="true" t="shared" si="35" ref="O36:O45">M36/L36</f>
        <v>2238.3088191881916</v>
      </c>
    </row>
    <row r="37" spans="1:15" ht="12.75">
      <c r="A37" s="3">
        <v>40868</v>
      </c>
      <c r="B37" s="1">
        <v>2386</v>
      </c>
      <c r="C37" s="5">
        <v>2679974.89</v>
      </c>
      <c r="D37" s="5">
        <f t="shared" si="29"/>
        <v>29230160.099999998</v>
      </c>
      <c r="E37" s="9">
        <f t="shared" si="30"/>
        <v>25383</v>
      </c>
      <c r="F37" s="6">
        <f t="shared" si="31"/>
        <v>1123.2082523051133</v>
      </c>
      <c r="H37" s="1">
        <v>2025</v>
      </c>
      <c r="I37" s="5">
        <v>1698000</v>
      </c>
      <c r="J37" s="5">
        <f t="shared" si="32"/>
        <v>17104500</v>
      </c>
      <c r="K37" s="5">
        <f t="shared" si="33"/>
        <v>838.5185185185185</v>
      </c>
      <c r="L37" s="1">
        <v>361</v>
      </c>
      <c r="M37" s="5">
        <v>981974.89</v>
      </c>
      <c r="N37" s="5">
        <f t="shared" si="34"/>
        <v>12125660.100000001</v>
      </c>
      <c r="O37" s="5">
        <f t="shared" si="35"/>
        <v>2720.152049861496</v>
      </c>
    </row>
    <row r="38" spans="1:15" ht="12.75">
      <c r="A38" s="3">
        <f>A37+1</f>
        <v>40869</v>
      </c>
      <c r="B38" s="1">
        <v>2617</v>
      </c>
      <c r="C38" s="5">
        <v>2775639.93</v>
      </c>
      <c r="D38" s="5">
        <f t="shared" si="29"/>
        <v>32005800.029999997</v>
      </c>
      <c r="E38" s="9">
        <f t="shared" si="30"/>
        <v>28000</v>
      </c>
      <c r="F38" s="6">
        <f t="shared" si="31"/>
        <v>1060.6190026748186</v>
      </c>
      <c r="H38" s="1">
        <v>2211</v>
      </c>
      <c r="I38" s="5">
        <v>1847500</v>
      </c>
      <c r="J38" s="5">
        <f t="shared" si="32"/>
        <v>18952000</v>
      </c>
      <c r="K38" s="5">
        <f t="shared" si="33"/>
        <v>835.5947535052013</v>
      </c>
      <c r="L38" s="1">
        <v>406</v>
      </c>
      <c r="M38" s="5">
        <v>928139.93</v>
      </c>
      <c r="N38" s="5">
        <f t="shared" si="34"/>
        <v>13053800.030000001</v>
      </c>
      <c r="O38" s="5">
        <f t="shared" si="35"/>
        <v>2286.0589408866995</v>
      </c>
    </row>
    <row r="39" spans="1:15" ht="12.75">
      <c r="A39" s="3">
        <f>A38+1</f>
        <v>40870</v>
      </c>
      <c r="B39" s="1">
        <v>2743</v>
      </c>
      <c r="C39" s="5">
        <v>2653842.46</v>
      </c>
      <c r="D39" s="5">
        <f t="shared" si="29"/>
        <v>34659642.489999995</v>
      </c>
      <c r="E39" s="9">
        <f t="shared" si="30"/>
        <v>30743</v>
      </c>
      <c r="F39" s="6">
        <f t="shared" si="31"/>
        <v>967.4963397739701</v>
      </c>
      <c r="H39" s="1">
        <v>2409</v>
      </c>
      <c r="I39" s="5">
        <v>1994500</v>
      </c>
      <c r="J39" s="5">
        <f t="shared" si="32"/>
        <v>20946500</v>
      </c>
      <c r="K39" s="5">
        <f t="shared" si="33"/>
        <v>827.9369032793691</v>
      </c>
      <c r="L39" s="1">
        <v>334</v>
      </c>
      <c r="M39" s="5">
        <v>659342.46</v>
      </c>
      <c r="N39" s="5">
        <f t="shared" si="34"/>
        <v>13713142.490000002</v>
      </c>
      <c r="O39" s="5">
        <f t="shared" si="35"/>
        <v>1974.079221556886</v>
      </c>
    </row>
    <row r="40" spans="1:15" ht="12.75">
      <c r="A40" s="3">
        <f>A39+1</f>
        <v>40871</v>
      </c>
      <c r="B40" s="1">
        <v>2283</v>
      </c>
      <c r="C40" s="5">
        <v>2351078.16</v>
      </c>
      <c r="D40" s="5">
        <f t="shared" si="29"/>
        <v>37010720.64999999</v>
      </c>
      <c r="E40" s="9">
        <f t="shared" si="30"/>
        <v>33026</v>
      </c>
      <c r="F40" s="6">
        <f t="shared" si="31"/>
        <v>1029.8196057818661</v>
      </c>
      <c r="H40" s="1">
        <v>1926</v>
      </c>
      <c r="I40" s="5">
        <v>1605000</v>
      </c>
      <c r="J40" s="5">
        <f t="shared" si="32"/>
        <v>22551500</v>
      </c>
      <c r="K40" s="5">
        <f t="shared" si="33"/>
        <v>833.3333333333334</v>
      </c>
      <c r="L40" s="1">
        <v>357</v>
      </c>
      <c r="M40" s="5">
        <v>746078.16</v>
      </c>
      <c r="N40" s="5">
        <f t="shared" si="34"/>
        <v>14459220.650000002</v>
      </c>
      <c r="O40" s="5">
        <f t="shared" si="35"/>
        <v>2089.8547899159666</v>
      </c>
    </row>
    <row r="41" spans="1:15" ht="12.75">
      <c r="A41" s="3">
        <f>A40+1</f>
        <v>40872</v>
      </c>
      <c r="B41" s="1">
        <v>2098</v>
      </c>
      <c r="C41" s="5">
        <v>2384821.12</v>
      </c>
      <c r="D41" s="5">
        <f t="shared" si="29"/>
        <v>39395541.76999999</v>
      </c>
      <c r="E41" s="9">
        <f t="shared" si="30"/>
        <v>35124</v>
      </c>
      <c r="F41" s="6">
        <f t="shared" si="31"/>
        <v>1136.7116873212583</v>
      </c>
      <c r="H41" s="1">
        <v>1722</v>
      </c>
      <c r="I41" s="5">
        <v>1422500</v>
      </c>
      <c r="J41" s="5">
        <f t="shared" si="32"/>
        <v>23974000</v>
      </c>
      <c r="K41" s="5">
        <f t="shared" si="33"/>
        <v>826.0743321718932</v>
      </c>
      <c r="L41" s="1">
        <v>376</v>
      </c>
      <c r="M41" s="5">
        <v>962321.12</v>
      </c>
      <c r="N41" s="5">
        <f t="shared" si="34"/>
        <v>15421541.770000001</v>
      </c>
      <c r="O41" s="5">
        <f t="shared" si="35"/>
        <v>2559.364680851064</v>
      </c>
    </row>
    <row r="42" spans="1:15" ht="12.75">
      <c r="A42" s="3">
        <f>A41+3</f>
        <v>40875</v>
      </c>
      <c r="B42" s="1">
        <v>2719</v>
      </c>
      <c r="C42" s="5">
        <v>3446155.97</v>
      </c>
      <c r="D42" s="5">
        <f t="shared" si="29"/>
        <v>42841697.73999999</v>
      </c>
      <c r="E42" s="9">
        <f t="shared" si="30"/>
        <v>37843</v>
      </c>
      <c r="F42" s="6">
        <f t="shared" si="31"/>
        <v>1267.435075395366</v>
      </c>
      <c r="H42" s="1">
        <v>2259</v>
      </c>
      <c r="I42" s="5">
        <v>1927500</v>
      </c>
      <c r="J42" s="5">
        <f t="shared" si="32"/>
        <v>25901500</v>
      </c>
      <c r="K42" s="5">
        <f t="shared" si="33"/>
        <v>853.253652058433</v>
      </c>
      <c r="L42" s="1">
        <v>460</v>
      </c>
      <c r="M42" s="5">
        <v>1518655.97</v>
      </c>
      <c r="N42" s="5">
        <f t="shared" si="34"/>
        <v>16940197.740000002</v>
      </c>
      <c r="O42" s="5">
        <f t="shared" si="35"/>
        <v>3301.42602173913</v>
      </c>
    </row>
    <row r="43" spans="1:15" ht="12.75">
      <c r="A43" s="3">
        <f>A42+1</f>
        <v>40876</v>
      </c>
      <c r="B43" s="1">
        <v>2459</v>
      </c>
      <c r="C43" s="5">
        <v>2757054.66</v>
      </c>
      <c r="D43" s="5">
        <f t="shared" si="29"/>
        <v>45598752.39999999</v>
      </c>
      <c r="E43" s="9">
        <f t="shared" si="30"/>
        <v>40302</v>
      </c>
      <c r="F43" s="6">
        <f t="shared" si="31"/>
        <v>1121.2097031313542</v>
      </c>
      <c r="H43" s="1">
        <v>2036</v>
      </c>
      <c r="I43" s="5">
        <v>1778500</v>
      </c>
      <c r="J43" s="5">
        <f t="shared" si="32"/>
        <v>27680000</v>
      </c>
      <c r="K43" s="5">
        <f t="shared" si="33"/>
        <v>873.5265225933202</v>
      </c>
      <c r="L43" s="1">
        <v>423</v>
      </c>
      <c r="M43" s="5">
        <v>978554.66</v>
      </c>
      <c r="N43" s="5">
        <f t="shared" si="34"/>
        <v>17918752.400000002</v>
      </c>
      <c r="O43" s="5">
        <f t="shared" si="35"/>
        <v>2313.3679905437352</v>
      </c>
    </row>
    <row r="44" spans="1:15" ht="12.75">
      <c r="A44" s="3">
        <f>A43+1</f>
        <v>40877</v>
      </c>
      <c r="B44" s="1">
        <v>2429</v>
      </c>
      <c r="C44" s="5">
        <v>2862244.55</v>
      </c>
      <c r="D44" s="5">
        <f t="shared" si="29"/>
        <v>48460996.94999999</v>
      </c>
      <c r="E44" s="9">
        <f t="shared" si="30"/>
        <v>42731</v>
      </c>
      <c r="F44" s="6">
        <f t="shared" si="31"/>
        <v>1178.3633388225605</v>
      </c>
      <c r="H44" s="1">
        <v>1945</v>
      </c>
      <c r="I44" s="5">
        <v>1712500</v>
      </c>
      <c r="J44" s="5">
        <f t="shared" si="32"/>
        <v>29392500</v>
      </c>
      <c r="K44" s="5">
        <f t="shared" si="33"/>
        <v>880.4627249357327</v>
      </c>
      <c r="L44" s="1">
        <v>484</v>
      </c>
      <c r="M44" s="5">
        <v>1149744.55</v>
      </c>
      <c r="N44" s="5">
        <f t="shared" si="34"/>
        <v>19068496.950000003</v>
      </c>
      <c r="O44" s="5">
        <f t="shared" si="35"/>
        <v>2375.5052685950413</v>
      </c>
    </row>
    <row r="45" spans="1:15" ht="12.75">
      <c r="A45" s="3">
        <f>A44+1</f>
        <v>40878</v>
      </c>
      <c r="B45" s="1">
        <v>1006</v>
      </c>
      <c r="C45" s="5">
        <v>1243496.78</v>
      </c>
      <c r="D45" s="5">
        <f t="shared" si="29"/>
        <v>49704493.72999999</v>
      </c>
      <c r="E45" s="9">
        <f t="shared" si="30"/>
        <v>43737</v>
      </c>
      <c r="F45" s="6">
        <f t="shared" si="31"/>
        <v>1236.0802982107357</v>
      </c>
      <c r="H45" s="1">
        <v>745</v>
      </c>
      <c r="I45" s="5">
        <v>668000</v>
      </c>
      <c r="J45" s="5">
        <f t="shared" si="32"/>
        <v>30060500</v>
      </c>
      <c r="K45" s="5">
        <f t="shared" si="33"/>
        <v>896.6442953020135</v>
      </c>
      <c r="L45" s="1">
        <v>261</v>
      </c>
      <c r="M45" s="5">
        <v>575496.78</v>
      </c>
      <c r="N45" s="5">
        <f t="shared" si="34"/>
        <v>19643993.730000004</v>
      </c>
      <c r="O45" s="5">
        <f t="shared" si="35"/>
        <v>2204.9685057471265</v>
      </c>
    </row>
    <row r="46" spans="1:15" ht="12.75">
      <c r="A46" s="3">
        <f>A45+1</f>
        <v>40879</v>
      </c>
      <c r="B46" s="1"/>
      <c r="C46" s="5"/>
      <c r="D46" s="5"/>
      <c r="E46" s="9"/>
      <c r="F46" s="6"/>
      <c r="H46" s="1"/>
      <c r="I46" s="5"/>
      <c r="J46" s="5"/>
      <c r="K46" s="5"/>
      <c r="L46" s="1"/>
      <c r="M46" s="5"/>
      <c r="N46" s="5"/>
      <c r="O46" s="5"/>
    </row>
  </sheetData>
  <printOptions/>
  <pageMargins left="0.44" right="0.2" top="1" bottom="1" header="0.5" footer="0.5"/>
  <pageSetup horizontalDpi="600" verticalDpi="600" orientation="landscape" paperSize="9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hasiotip</cp:lastModifiedBy>
  <cp:lastPrinted>2011-10-18T16:32:41Z</cp:lastPrinted>
  <dcterms:created xsi:type="dcterms:W3CDTF">2011-10-04T10:57:23Z</dcterms:created>
  <dcterms:modified xsi:type="dcterms:W3CDTF">2011-12-02T10:57:33Z</dcterms:modified>
  <cp:category/>
  <cp:version/>
  <cp:contentType/>
  <cp:contentStatus/>
</cp:coreProperties>
</file>